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 windowWidth="9420" windowHeight="4440" activeTab="3"/>
  </bookViews>
  <sheets>
    <sheet name="IDENTIFICACIÓN" sheetId="1" r:id="rId1"/>
    <sheet name="ANÁLISIS" sheetId="2" r:id="rId2"/>
    <sheet name="VALORACIÓN" sheetId="3" r:id="rId3"/>
    <sheet name="POLÍTICAS" sheetId="4" r:id="rId4"/>
    <sheet name="GRAFICOS" sheetId="5" r:id="rId5"/>
  </sheets>
  <definedNames>
    <definedName name="_xlnm._FilterDatabase" localSheetId="0" hidden="1">'IDENTIFICACIÓN'!$B$1:$B$63</definedName>
    <definedName name="_xlnm.Print_Area" localSheetId="1">'ANÁLISIS'!$A$1:$I$62</definedName>
    <definedName name="_xlnm.Print_Area" localSheetId="4">'GRAFICOS'!$A$1:$H$52</definedName>
    <definedName name="_xlnm.Print_Area" localSheetId="0">'IDENTIFICACIÓN'!$A$1:$G$63</definedName>
    <definedName name="_xlnm.Print_Titles" localSheetId="1">'ANÁLISIS'!$1:$6</definedName>
    <definedName name="_xlnm.Print_Titles" localSheetId="0">'IDENTIFICACIÓN'!$1:$6</definedName>
    <definedName name="_xlnm.Print_Titles" localSheetId="3">'POLÍTICAS'!$1:$11</definedName>
    <definedName name="_xlnm.Print_Titles" localSheetId="2">'VALORACIÓN'!$1:$7</definedName>
  </definedNames>
  <calcPr fullCalcOnLoad="1"/>
</workbook>
</file>

<file path=xl/sharedStrings.xml><?xml version="1.0" encoding="utf-8"?>
<sst xmlns="http://schemas.openxmlformats.org/spreadsheetml/2006/main" count="401" uniqueCount="204">
  <si>
    <t>2 - 5   Zona de Riesgo Tolerable</t>
  </si>
  <si>
    <t>N°.</t>
  </si>
  <si>
    <t>RIESGO</t>
  </si>
  <si>
    <t>DESCRIPCIÓN</t>
  </si>
  <si>
    <t>CALIFICACIÓN</t>
  </si>
  <si>
    <t>PROBABILIDAD</t>
  </si>
  <si>
    <t>IMPACTO</t>
  </si>
  <si>
    <t>CONTROLES EXISTENTES</t>
  </si>
  <si>
    <t>EVALUACIÓN RIESGO</t>
  </si>
  <si>
    <t>VALORACIÓN DEL RIESGO</t>
  </si>
  <si>
    <t>OPCIONES DE MANEJO</t>
  </si>
  <si>
    <t>RESPONSABLES</t>
  </si>
  <si>
    <t>FORMATO 5: MAPA DE RIESGOS</t>
  </si>
  <si>
    <t>RIESGO (2)</t>
  </si>
  <si>
    <t>PROBABILIDAD (3)</t>
  </si>
  <si>
    <t>IMPACTO (4)</t>
  </si>
  <si>
    <t>CALIFICACIÓN (5)</t>
  </si>
  <si>
    <t>EVALUACIÓN 6)</t>
  </si>
  <si>
    <t>MEDIDAS DE RESPUESTA (7)</t>
  </si>
  <si>
    <t xml:space="preserve">EVALUACIÓN </t>
  </si>
  <si>
    <t>Zona de riesgo importante</t>
  </si>
  <si>
    <t>CALIFICACIÓN (ver gráfico)</t>
  </si>
  <si>
    <t>Volver a análisis</t>
  </si>
  <si>
    <t>Zona de riesgo aceptable</t>
  </si>
  <si>
    <t>Zona de riesgo tolerable</t>
  </si>
  <si>
    <t>Zona de riesgo moderado</t>
  </si>
  <si>
    <t>Zona de riesgo inaceptable</t>
  </si>
  <si>
    <t>Calificación no correcta</t>
  </si>
  <si>
    <t>Asumir</t>
  </si>
  <si>
    <t>Reducir y Compartir</t>
  </si>
  <si>
    <t>Asumir y Reducir</t>
  </si>
  <si>
    <t>Reducir, Evitar y Compartir</t>
  </si>
  <si>
    <t>Evitar</t>
  </si>
  <si>
    <t>Evitar, Reducir y Compartir</t>
  </si>
  <si>
    <t>15</t>
  </si>
  <si>
    <t>110</t>
  </si>
  <si>
    <t>120</t>
  </si>
  <si>
    <t>25</t>
  </si>
  <si>
    <t>210</t>
  </si>
  <si>
    <t>220</t>
  </si>
  <si>
    <t>35</t>
  </si>
  <si>
    <t>310</t>
  </si>
  <si>
    <t>320</t>
  </si>
  <si>
    <t>CONTROLES EXISTENTES (Ver Gráfico)</t>
  </si>
  <si>
    <t>Volver a valoración</t>
  </si>
  <si>
    <r>
      <t>1 - 5</t>
    </r>
    <r>
      <rPr>
        <sz val="8"/>
        <rFont val="Arial"/>
        <family val="2"/>
      </rPr>
      <t xml:space="preserve">   Zona de Riesgo </t>
    </r>
    <r>
      <rPr>
        <b/>
        <sz val="8"/>
        <rFont val="Arial"/>
        <family val="2"/>
      </rPr>
      <t>Aceptable</t>
    </r>
  </si>
  <si>
    <r>
      <t>1 - 10</t>
    </r>
    <r>
      <rPr>
        <sz val="8"/>
        <rFont val="Arial"/>
        <family val="2"/>
      </rPr>
      <t xml:space="preserve"> Zona de Riesgo </t>
    </r>
    <r>
      <rPr>
        <b/>
        <sz val="8"/>
        <rFont val="Arial"/>
        <family val="2"/>
      </rPr>
      <t>Tolerable</t>
    </r>
  </si>
  <si>
    <r>
      <t>1 - 20</t>
    </r>
    <r>
      <rPr>
        <sz val="8"/>
        <rFont val="Arial"/>
        <family val="2"/>
      </rPr>
      <t xml:space="preserve"> Zona de Riesgo </t>
    </r>
    <r>
      <rPr>
        <b/>
        <sz val="8"/>
        <rFont val="Arial"/>
        <family val="2"/>
      </rPr>
      <t>Moderado</t>
    </r>
  </si>
  <si>
    <r>
      <t>2 - 5</t>
    </r>
    <r>
      <rPr>
        <sz val="8"/>
        <rFont val="Arial"/>
        <family val="2"/>
      </rPr>
      <t xml:space="preserve">   Zona de Riesgo </t>
    </r>
    <r>
      <rPr>
        <b/>
        <sz val="8"/>
        <rFont val="Arial"/>
        <family val="2"/>
      </rPr>
      <t>Tolerable</t>
    </r>
  </si>
  <si>
    <r>
      <t>2 - 10</t>
    </r>
    <r>
      <rPr>
        <sz val="8"/>
        <rFont val="Arial"/>
        <family val="2"/>
      </rPr>
      <t xml:space="preserve"> Zona de Riesgo </t>
    </r>
    <r>
      <rPr>
        <b/>
        <sz val="8"/>
        <rFont val="Arial"/>
        <family val="2"/>
      </rPr>
      <t>Moderado</t>
    </r>
  </si>
  <si>
    <r>
      <t>2 - 20</t>
    </r>
    <r>
      <rPr>
        <sz val="8"/>
        <rFont val="Arial"/>
        <family val="2"/>
      </rPr>
      <t xml:space="preserve"> Zona de Riesgo </t>
    </r>
    <r>
      <rPr>
        <b/>
        <sz val="8"/>
        <rFont val="Arial"/>
        <family val="2"/>
      </rPr>
      <t>Importante</t>
    </r>
  </si>
  <si>
    <r>
      <t>3 - 5</t>
    </r>
    <r>
      <rPr>
        <sz val="8"/>
        <rFont val="Arial"/>
        <family val="2"/>
      </rPr>
      <t xml:space="preserve">   Zona de Riesgo </t>
    </r>
    <r>
      <rPr>
        <b/>
        <sz val="8"/>
        <rFont val="Arial"/>
        <family val="2"/>
      </rPr>
      <t>Moderado</t>
    </r>
  </si>
  <si>
    <r>
      <t>3 - 10</t>
    </r>
    <r>
      <rPr>
        <sz val="8"/>
        <rFont val="Arial"/>
        <family val="2"/>
      </rPr>
      <t xml:space="preserve"> Zona de Riesgo </t>
    </r>
    <r>
      <rPr>
        <b/>
        <sz val="8"/>
        <rFont val="Arial"/>
        <family val="2"/>
      </rPr>
      <t>Importante</t>
    </r>
  </si>
  <si>
    <r>
      <t>3 - 20</t>
    </r>
    <r>
      <rPr>
        <sz val="8"/>
        <rFont val="Arial"/>
        <family val="2"/>
      </rPr>
      <t xml:space="preserve"> Zona de Riesgo </t>
    </r>
    <r>
      <rPr>
        <b/>
        <sz val="8"/>
        <rFont val="Arial"/>
        <family val="2"/>
      </rPr>
      <t>Inaceptable</t>
    </r>
  </si>
  <si>
    <t>1 - 20 Zona de Riesgo Moderado</t>
  </si>
  <si>
    <t>3 - 20 Zona de Riesgo Inaceptable</t>
  </si>
  <si>
    <t>GESTORA URBANA DE IBAGUE</t>
  </si>
  <si>
    <t>3 - 10 Zona de Riesgo Importante</t>
  </si>
  <si>
    <t>1 - 10 Zona de Riesgo Tolerable</t>
  </si>
  <si>
    <t>1 - 5   Zona de Riesgo Aceptable</t>
  </si>
  <si>
    <t>PERIODICIDAD</t>
  </si>
  <si>
    <t>FORMATO 1: IDENTIFICACIÓN DE RIESGOS</t>
  </si>
  <si>
    <t>OBJETIVO DE APALANCAMIENTO</t>
  </si>
  <si>
    <t>FORMATO 2: ANÁLISIS DE RIESGOS</t>
  </si>
  <si>
    <t>FORMATO 3: VALORACIÓN DE RIESGOS</t>
  </si>
  <si>
    <t>No. Riesgo</t>
  </si>
  <si>
    <t>Los controles existentes no son efectivos</t>
  </si>
  <si>
    <t>ACCIONES                 (Acciones Preventivas)</t>
  </si>
  <si>
    <t>Proceso</t>
  </si>
  <si>
    <t>DOCUMENTO EVIDENCIA</t>
  </si>
  <si>
    <t>POLITICA DE CALIDAD</t>
  </si>
  <si>
    <t xml:space="preserve">.El Instituto Muncipal para el deporte y la recreación de Ibagué orienta su desempeño a satisfacer las necesidades y expectativas de la comunidad ibaguereña, mediante la administracion de los escenarios deportivos y el apoyo al deporte asociado, ….con el buen uso de los recursos, ….a través del mejoramiento continuo del sistema integrado de gestión, ….y un talento humano comprometido y competente. </t>
  </si>
  <si>
    <t>En la confección de los pliegos de condiciones o términos de referencia se establecen reglas, fórmulas matemáticas, condiciones o requisitos para favorecer a determinados proponentes.</t>
  </si>
  <si>
    <t>Direccionamiento desde el pliego de condiciones o términos de referencia</t>
  </si>
  <si>
    <t xml:space="preserve">Facilita el favorecimiento de la adjudicación de un contrato a una determinada persona. 
Romper el principio de igualdad entre los diferentes proponentes.
Crea inseguridad jurídica en las evaluaciones. 
Se adjudica a ofertas menos convenientes. 
Dificulta determinar una irregularidad de carácter administrativo o penal. 
Sobrecostos. 
Obras mal ejecutadas o de Mala calidad.
</t>
  </si>
  <si>
    <t>Mediante pronunciamiento y decisiones favorece intereses particulares y puede perfilar a un futuro contratista</t>
  </si>
  <si>
    <t xml:space="preserve">Quebranta el principio de igualdad.
Desconoce principios de transparencia y objetividad.
Incumplimiento en la ejecución del contrato.
Sobrecostos. 
Obras mal ejecutadas.
</t>
  </si>
  <si>
    <t>CONSECUENCIAS</t>
  </si>
  <si>
    <t>Falta de estudios serios de factibilidad y conveniencia</t>
  </si>
  <si>
    <t>Ordenar gastos, sin que previamente exista un inventario de necesidades y prioridades y por ende de estudios de factibilidad y conveniencia.</t>
  </si>
  <si>
    <t xml:space="preserve">Erogaciones patrimoniales innecesarias que conllevan detrimento del erario público.
Sobrecostos. 
Violación al principio de la selección objetividad. 
</t>
  </si>
  <si>
    <t>Fraccionamiento técnico</t>
  </si>
  <si>
    <t xml:space="preserve">Sobrecostos. 
Desgaste administrativo injustificado.
Dificultad en los controles y organismos de control.
Ausencia de pluralidad de ofertas.
Ausencia de uniformidad en la calidad de la obra. 
Diluye responsabilidad. 
Implica mayor número de interventoria.
Violación al principio de igualdad y transparencia.
</t>
  </si>
  <si>
    <t>Se han conformado grupos de contratistas considerados como los únicos capaces de ofrecer determinados productos y bienes al Estado, estableciendo una posición dominante en el mercado contractual estatal</t>
  </si>
  <si>
    <t xml:space="preserve">Maneja el mercado en cuanto a precios, condiciones, calidad.
No permite el ingreso de otros oferentes desconociendo el principio de la libre competencia.
Violación al principio de igualdad.
No permiten selección objetiva.
</t>
  </si>
  <si>
    <t>Urgencia manifiesta</t>
  </si>
  <si>
    <t>Se exagera su uso para prescindir de los mecanismos de selección objetiva de contratación; aduciendo causales, al arbitrio del jefe u ordenador del gasto, se escoge directamente el contratista, sin límite de cuantía, sin controles o autorizaciones previas.</t>
  </si>
  <si>
    <t xml:space="preserve">Abuso de la figura a tal punto que se podría convertir en regla general y no de excepción para la contratación.
Se adquieren compromisos económicos injustificados.
Desconoce principios de selección objetiva y transparente.
No le permite a la administración acceder a mayores productos o servicios.
Afectaciones del nivel de inversiones.
Conlleva un peligro por cuanto el contratista no requiere estar inscrito en la Cámara de Comercio.
</t>
  </si>
  <si>
    <t>Contratos Interadministrativos</t>
  </si>
  <si>
    <t>Al hallarse excluidos del proceso licitatorio y de garantías, que en un momento dado son importantes instrumentos para requerir el cumplimiento del objeto contractual, y basados únicamente en el compromiso administrativo, se pierden los controles, facilitando la corrupción.</t>
  </si>
  <si>
    <t xml:space="preserve">Elaboración de contratos sin estudios previos de factibilidad y técnicos.
Generar incumplimiento en su ejecución por falta de información.
Sobrecostos para la administración por incumplimiento y prórrogas indefinidas por la falta de coordinación y supervisión.
Pérdida de controles financieros y administrativos que facilitan la corrupción y la desidia administrativa.
</t>
  </si>
  <si>
    <t xml:space="preserve">Altos costos de este tipo de contrato sin resultados que reflejen su inversión.
Avalan incumplimientos, ejecuciones irregularidades, mala calidad de materiales.
Autorizan modificaciones técnicas, cambios de especificaciones de materiales, originando mayores costos a la administración.
Los acuerdos entre contratista e interventor son conocidos en ocasiones con posterioridad a la ejecución del contrato por parte de la administración.
En ocasiones firman actas de recibo sin verificar el efectivo cumplimiento de las obligaciones.
</t>
  </si>
  <si>
    <t>Irregular uso del contrato de prestación de servicios</t>
  </si>
  <si>
    <t>Deficiencias Administrativas</t>
  </si>
  <si>
    <t>La falta de cuidado y diligencia en el trámite de los asuntos administrativos se traduce en la ineficacia administrativa del Estado. Verificándose la ausencia de archivos, archivos incompletos, ausencia de soportes importantes de los contratos, contratos sin foliar y contratos sin liquidar.</t>
  </si>
  <si>
    <t xml:space="preserve">Ausencia de archivos.
Encubrimiento de hechos o acciones irregulares. 
Desvirtúa principios de responsabilidad. 
Ausencia de unificación de criterios.
Ausencia de controles. 
Falta de soportes importantes de los contratos.
</t>
  </si>
  <si>
    <t>No cumplimiento de la presentación del anteproyecto del Presupuesto dentro del calendario de aprobación</t>
  </si>
  <si>
    <t>Cumplimiento del cronograma de preparación y presentación del anteproyecto de Presupuesto a Planeación Municipal para la nueva vigencia</t>
  </si>
  <si>
    <t xml:space="preserve">No inclusión del Presupuesto de la Entidad en el Presupuesto Municipal.
Proyección de ingresos y rentas sin soporte técnico
No inclusión de gastos o rubros de inversión de obligatorio cumplimiento
</t>
  </si>
  <si>
    <t>Adquirir compromisos no enmarcados dentro del presupuesto de gastos e inversión</t>
  </si>
  <si>
    <t>Asumir gastos o inversiones sin respaldo presupuestal</t>
  </si>
  <si>
    <t>Afectación de programas institucionales en su cumplimiento.</t>
  </si>
  <si>
    <t>Pago de cuentas y manejo de recursos sin cumplimiento de requisitos</t>
  </si>
  <si>
    <t xml:space="preserve">Cuentas sin requisitos de ley.
Traslado de Fondos sin autorización del ordenador del gasto.
Pagar obligaciones con cargo a fondos que no corresponden.
</t>
  </si>
  <si>
    <t xml:space="preserve">
Detrimento al patrimonio público.
Desviación de fondos.
</t>
  </si>
  <si>
    <t>No cumplimiento de la elaboración de los documentos del movimiento de Almacén</t>
  </si>
  <si>
    <t>No clasificación de los bienes de consumo y bienes devolutivos para evitar responsabilidades</t>
  </si>
  <si>
    <t>Facilita la pérdida de mercancías y la responsabilidad del manejo de los activos devolutivos de la Entidad</t>
  </si>
  <si>
    <t>Suscripción de obligaciones con personas naturales o jurídicas que no corresponden a la Misión de la Institución</t>
  </si>
  <si>
    <t xml:space="preserve">Favorecimiento de proveedores en la contratación sin el lleno de los requisitos e idoneidad </t>
  </si>
  <si>
    <t xml:space="preserve">No cumplimiento de los productos requeridos por la Institución.
Detrimento al Patrimonio público por favoritismo a proveedores
</t>
  </si>
  <si>
    <t>Amiguismo</t>
  </si>
  <si>
    <t xml:space="preserve">Los criterios para defender la Ética son reemplazados por favoritismos personales de los directivos </t>
  </si>
  <si>
    <t>Los funcionarios y particulares prefieren atender los intereses de los amigos causando detrimento a la Entidad.</t>
  </si>
  <si>
    <t>Registros contables que no concuerdan con el programa presupuestario de ingresos y rentas</t>
  </si>
  <si>
    <t>contabilidad pública de acuerdo a la normatividad establecida</t>
  </si>
  <si>
    <t>Desconocimiento del Plan de Desarrollo Municipal en lo relacionado con la política de recreación y deporte</t>
  </si>
  <si>
    <t>Designación de la dirección del área deportiva y técnica de la Entidad a personal no idóneo</t>
  </si>
  <si>
    <t>Influencia en las auditorias</t>
  </si>
  <si>
    <t xml:space="preserve">Ocultamiento de información para dificultar las auditorias
Complicidad de funcionarios No denunciar practicas poco adecuadas
Predisposición de algunos funcionarios encaminados a impedir varios tipos de visita de inspección.
</t>
  </si>
  <si>
    <t xml:space="preserve">Dificultades del sistema de control interno en la detección de practicas corruptas
Perdida de recursos y de confiabilidad
</t>
  </si>
  <si>
    <t xml:space="preserve">Ausencia de plan de acción anual del área deportiva de la Entidad.
Ausencia de la elaboración del plan de acción a Corto, mediano y plazo del área deportiva. 
</t>
  </si>
  <si>
    <t>Inadecuado manejo de expedientes y  documentos</t>
  </si>
  <si>
    <t xml:space="preserve">Trafico de influencias en la atención de los tramites
Demora in justificada en los informes técnicos
Inseguridad en la manipulación y  archivo de expedientes
</t>
  </si>
  <si>
    <t xml:space="preserve">Aumento del costo en los tramites
Perdida de credibilidad en el interior y el exterior
Deficiencia en la determinación de responsabilidades
</t>
  </si>
  <si>
    <t>Desviación de Metas propuestas</t>
  </si>
  <si>
    <t xml:space="preserve">Desorden administrativo
Ejecución presupuestal ineficiente
Demora recuperación de ingresos
Aumento de los gastos y costos
</t>
  </si>
  <si>
    <t>Uso indebido de información</t>
  </si>
  <si>
    <t xml:space="preserve">Desorganización en el flujo de información
Carencia de indicadores de gestión y de resultados.
Manipulación de la información
La entrega de información no es oportuna, confiable y segura
</t>
  </si>
  <si>
    <t xml:space="preserve">Presentación de informes contradictorios
Baja calidad técnica en los informes
Poco análisis de resultados finales
Desconocimiento de aumentos de gastos y costos
</t>
  </si>
  <si>
    <t>Desvió de Plan Operativo</t>
  </si>
  <si>
    <t xml:space="preserve">Falta de seguimiento continúo.
Falta de seguimiento en determinadas áreas
</t>
  </si>
  <si>
    <t xml:space="preserve">Bajos resultados
Desmotivación de funcionarios eficientes y eficaces
Perturbación de la planeación 
</t>
  </si>
  <si>
    <t>Recursos tecnológicos inapropiados</t>
  </si>
  <si>
    <t xml:space="preserve">Sobrecostos por repetición de procesos.
Falta de agilidad en la toma de decisiones.
Riego de pérdida de información por fallas en equipos de sistemas y conservación y custodia de la información.
</t>
  </si>
  <si>
    <t>Falta de programación</t>
  </si>
  <si>
    <t>Compra de programas y equipos sin determinación previa de procesos, procedimientos, planes programas.</t>
  </si>
  <si>
    <t xml:space="preserve">Obsolescencia de equipos a corto plazo.
Riesgo de perdida de información por falta de capacidad de equipos
</t>
  </si>
  <si>
    <t>Baja estructura informática</t>
  </si>
  <si>
    <t>Carencia de procesos, procedimientos que reflejen naturaleza, objeto productos secuencias articulando las distintas áreas…</t>
  </si>
  <si>
    <t xml:space="preserve">Falta unificación de criterios en cuanto a procesos.
Bajo rendimiento por falta de funcionalidad.
No se obtiene la información requerida.
Duplicidad  en labores
Falta agilidad atención usuarios.
</t>
  </si>
  <si>
    <t>Sistemas de información</t>
  </si>
  <si>
    <t>Poca integralidad en las bases de datos</t>
  </si>
  <si>
    <t>Duplicación de la información</t>
  </si>
  <si>
    <t>Red informática</t>
  </si>
  <si>
    <t>Subutilización de la red informática</t>
  </si>
  <si>
    <t>Baja funcionalidad y coordinación de la información bajo la red informática</t>
  </si>
  <si>
    <t>Seguridad en el manejo de la información</t>
  </si>
  <si>
    <t>Protocolos insuficientes para el manejo de la información</t>
  </si>
  <si>
    <t>Perdida de la información</t>
  </si>
  <si>
    <t>MAPA DE ANTICORRUPCIÒN DEL INSTITUTO MUNCIPAL PARA EL DEPORTE Y RECREACION DE IBAGUE</t>
  </si>
  <si>
    <t>JURIDICO</t>
  </si>
  <si>
    <t>FINANCIERO</t>
  </si>
  <si>
    <t>DESCONFIANZA DE LA CIUDADNIDA, LOS PROVEEDORES Y CONTRTATISTAS</t>
  </si>
  <si>
    <t>Con el fin de evadir los procesos licitatorios, el objeto contractual es fraccionado o dividido artificialmente para facilitar en esta forma la escogencia   de los contratistas.</t>
  </si>
  <si>
    <t>Reporte periódico con información no razonable.</t>
  </si>
  <si>
    <t>Los equipos de sistemas así como el software utilizados no corresponden a las necesidades acordes con la magnitud y el volumen de operaciones. Falta de licencias de los software.</t>
  </si>
  <si>
    <t>ADMINISTRATIVO FINANCIERO Y TECNICO</t>
  </si>
  <si>
    <t>ADMINISTRATIVO FINANCIERO Y TECNICOECM</t>
  </si>
  <si>
    <t>MISIONAL</t>
  </si>
  <si>
    <t>Incumplimiento al plan de desarrollo</t>
  </si>
  <si>
    <t>Malversaciòn de los recursos para el deporte, sub utilizaciòn de los escenarios deportivos
o utilizaciòn inadecuada de los mismos</t>
  </si>
  <si>
    <t>ESTRATEICO</t>
  </si>
  <si>
    <t>Actualizaciòn mapa de riesgos</t>
  </si>
  <si>
    <t>falta socializar los posibles riesos de  los procesos con cada uno de los funcionarios.</t>
  </si>
  <si>
    <t>posibles sanciones de tipo disciplinarios</t>
  </si>
  <si>
    <t xml:space="preserve"> Tramites innecesarios</t>
  </si>
  <si>
    <t>aplicaciòn de la norma antitramites y disminuciòn de tramites innecesarios</t>
  </si>
  <si>
    <t>posibles anciones de tipo disciplinarios</t>
  </si>
  <si>
    <t>Rendiciòn de informes en forma puntual</t>
  </si>
  <si>
    <t>CONTROLADO</t>
  </si>
  <si>
    <t>BAJO</t>
  </si>
  <si>
    <t>CON TROLADO</t>
  </si>
  <si>
    <t>MEDIO</t>
  </si>
  <si>
    <t>ALTO</t>
  </si>
  <si>
    <t>ESTRATEICO, MISIONAL, ADMINISTRATIVO , FINANCIERO Y TECNICO, JURIDICO</t>
  </si>
  <si>
    <t>CONTROL INTERNO</t>
  </si>
  <si>
    <t>Aclaraciones, adiciones, adendas y falta de  publicaciòn</t>
  </si>
  <si>
    <t>Monopolio de contratistas, repeticiòn de los mismos contratistas.</t>
  </si>
  <si>
    <t>Que las evaluaciones se hagan en forma imparcial</t>
  </si>
  <si>
    <t>rendiciòn de la informaciòn a diferentes entidades del orden nancional departamental y municipal oranismos de control.</t>
  </si>
  <si>
    <t xml:space="preserve"> Posibles sanciones de tipo disciplinarios</t>
  </si>
  <si>
    <t>Bajo</t>
  </si>
  <si>
    <t>Imparcialidad en las evaluaciones</t>
  </si>
  <si>
    <t>los controles existentes</t>
  </si>
  <si>
    <t>Los controles existentes  son efectivos</t>
  </si>
  <si>
    <t>Los controles existentes son efectivos</t>
  </si>
  <si>
    <t>Los controles existentes  son efectivos y no se presenta  N.A</t>
  </si>
  <si>
    <t>Los controles existentes  son efectivos con algunas deficiencias</t>
  </si>
  <si>
    <t>La administración contrata un sin número de personas para cumplir funciones misionales.</t>
  </si>
  <si>
    <t xml:space="preserve">Genera nóminas paralelas” excediendo el número de cargos estrictamente necesarios.
Funciones  Misionales.
Detrimento patrimonial.
Dificulta el ejercicio de controles administrativos.
Hace ineficaz el  IMDRI. Por no poder exigirseles horario de prestación del servicio.
</t>
  </si>
  <si>
    <t>Interventorias, supervisión</t>
  </si>
  <si>
    <t>El estrecho vínculo que generalmente une al contratista con el interventor o supervisor, distorsionando el control y la e verificación que le es propio de su función, avalando y aprobando las decisiones del contratista aún en perjuicio de la administración.</t>
  </si>
  <si>
    <t xml:space="preserve">Deficiencia en la legalización y resultados de las dependencias
Incumplimiento en la ejecución de los procedimientos
No-acatamiento de las decisiones de Gerente IMDRI.
</t>
  </si>
  <si>
    <t>Que los recursos para el deporte no inviertan adecuadamente y en los porcentajes exiidos para ello. Dando incumpliento a las metas propuestas en el plan de desarrollo.</t>
  </si>
  <si>
    <t>controles efectivos</t>
  </si>
  <si>
    <t>control efectivo</t>
  </si>
  <si>
    <t>Secretario General</t>
  </si>
  <si>
    <t>Directora Administrativa ,financiera y tecnica</t>
  </si>
  <si>
    <t>Secretario General ,D irectora Administrativa ,financiera y tecnica, Gerente</t>
  </si>
  <si>
    <t>Gerente</t>
  </si>
  <si>
    <t>Asesor Control Interno</t>
  </si>
  <si>
    <t>trimestral</t>
  </si>
  <si>
    <t xml:space="preserve">FECHA: Enero 2015 </t>
  </si>
</sst>
</file>

<file path=xl/styles.xml><?xml version="1.0" encoding="utf-8"?>
<styleSheet xmlns="http://schemas.openxmlformats.org/spreadsheetml/2006/main">
  <numFmts count="6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 #,##0_ ;_ * \-#,##0_ ;_ * &quot;-&quot;_ ;_ @_ "/>
    <numFmt numFmtId="194" formatCode="_ &quot;$&quot;\ * #,##0.00_ ;_ &quot;$&quot;\ * \-#,##0.00_ ;_ &quot;$&quot;\ * &quot;-&quot;??_ ;_ @_ "/>
    <numFmt numFmtId="195" formatCode="_ * #,##0.00_ ;_ * \-#,##0.00_ ;_ * &quot;-&quot;??_ ;_ @_ "/>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0\ &quot;pta&quot;;\-#,##0\ &quot;pta&quot;"/>
    <numFmt numFmtId="203" formatCode="#,##0\ &quot;pta&quot;;[Red]\-#,##0\ &quot;pta&quot;"/>
    <numFmt numFmtId="204" formatCode="#,##0.00\ &quot;pta&quot;;\-#,##0.00\ &quot;pta&quot;"/>
    <numFmt numFmtId="205" formatCode="#,##0.00\ &quot;pta&quot;;[Red]\-#,##0.00\ &quot;pta&quot;"/>
    <numFmt numFmtId="206" formatCode="_-* #,##0\ &quot;pta&quot;_-;\-* #,##0\ &quot;pta&quot;_-;_-* &quot;-&quot;\ &quot;pta&quot;_-;_-@_-"/>
    <numFmt numFmtId="207" formatCode="_-* #,##0\ _p_t_a_-;\-* #,##0\ _p_t_a_-;_-* &quot;-&quot;\ _p_t_a_-;_-@_-"/>
    <numFmt numFmtId="208" formatCode="_-* #,##0.00\ &quot;pta&quot;_-;\-* #,##0.00\ &quot;pta&quot;_-;_-* &quot;-&quot;??\ &quot;pta&quot;_-;_-@_-"/>
    <numFmt numFmtId="209" formatCode="_-* #,##0.00\ _p_t_a_-;\-* #,##0.00\ _p_t_a_-;_-* &quot;-&quot;??\ _p_t_a_-;_-@_-"/>
    <numFmt numFmtId="210" formatCode="#,##0\ &quot;Pts&quot;;\-#,##0\ &quot;Pts&quot;"/>
    <numFmt numFmtId="211" formatCode="#,##0\ &quot;Pts&quot;;[Red]\-#,##0\ &quot;Pts&quot;"/>
    <numFmt numFmtId="212" formatCode="#,##0.00\ &quot;Pts&quot;;\-#,##0.00\ &quot;Pts&quot;"/>
    <numFmt numFmtId="213" formatCode="#,##0.00\ &quot;Pts&quot;;[Red]\-#,##0.00\ &quot;Pts&quot;"/>
    <numFmt numFmtId="214" formatCode="_-* #,##0\ &quot;Pts&quot;_-;\-* #,##0\ &quot;Pts&quot;_-;_-* &quot;-&quot;\ &quot;Pts&quot;_-;_-@_-"/>
    <numFmt numFmtId="215" formatCode="_-* #,##0\ _P_t_s_-;\-* #,##0\ _P_t_s_-;_-* &quot;-&quot;\ _P_t_s_-;_-@_-"/>
    <numFmt numFmtId="216" formatCode="_-* #,##0.00\ &quot;Pts&quot;_-;\-* #,##0.00\ &quot;Pts&quot;_-;_-* &quot;-&quot;??\ &quot;Pts&quot;_-;_-@_-"/>
    <numFmt numFmtId="217" formatCode="_-* #,##0.00\ _P_t_s_-;\-* #,##0.00\ _P_t_s_-;_-* &quot;-&quot;??\ _P_t_s_-;_-@_-"/>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45">
    <font>
      <sz val="10"/>
      <name val="Arial"/>
      <family val="0"/>
    </font>
    <font>
      <u val="single"/>
      <sz val="10"/>
      <color indexed="12"/>
      <name val="Arial"/>
      <family val="2"/>
    </font>
    <font>
      <u val="single"/>
      <sz val="10"/>
      <color indexed="36"/>
      <name val="Arial"/>
      <family val="2"/>
    </font>
    <font>
      <b/>
      <sz val="8"/>
      <name val="Arial"/>
      <family val="2"/>
    </font>
    <font>
      <sz val="8"/>
      <name val="Arial"/>
      <family val="2"/>
    </font>
    <font>
      <b/>
      <sz val="8"/>
      <name val="Leelawadee"/>
      <family val="2"/>
    </font>
    <font>
      <sz val="8"/>
      <name val="Leelawadee"/>
      <family val="2"/>
    </font>
    <font>
      <sz val="8"/>
      <color indexed="8"/>
      <name val="Leelawadee"/>
      <family val="2"/>
    </font>
    <font>
      <u val="single"/>
      <sz val="8"/>
      <color indexed="12"/>
      <name val="Leelawadee"/>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rgb="FF00B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217" fontId="0" fillId="0" borderId="0" applyFont="0" applyFill="0" applyBorder="0" applyAlignment="0" applyProtection="0"/>
    <xf numFmtId="215" fontId="0" fillId="0" borderId="0" applyFont="0" applyFill="0" applyBorder="0" applyAlignment="0" applyProtection="0"/>
    <xf numFmtId="216" fontId="0" fillId="0" borderId="0" applyFont="0" applyFill="0" applyBorder="0" applyAlignment="0" applyProtection="0"/>
    <xf numFmtId="214"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30">
    <xf numFmtId="0" fontId="0" fillId="0" borderId="0" xfId="0" applyAlignment="1">
      <alignment/>
    </xf>
    <xf numFmtId="0" fontId="1" fillId="0" borderId="0" xfId="45" applyAlignment="1" applyProtection="1">
      <alignment/>
      <protection/>
    </xf>
    <xf numFmtId="0" fontId="4" fillId="0" borderId="0" xfId="0" applyFont="1" applyAlignment="1">
      <alignment/>
    </xf>
    <xf numFmtId="0" fontId="4" fillId="0" borderId="0" xfId="0" applyFont="1" applyAlignment="1">
      <alignment wrapText="1"/>
    </xf>
    <xf numFmtId="0" fontId="4" fillId="0" borderId="10" xfId="0" applyNumberFormat="1" applyFont="1" applyBorder="1" applyAlignment="1">
      <alignment wrapText="1"/>
    </xf>
    <xf numFmtId="0" fontId="4" fillId="0" borderId="11" xfId="0" applyFont="1" applyFill="1" applyBorder="1" applyAlignment="1">
      <alignment wrapText="1"/>
    </xf>
    <xf numFmtId="0" fontId="4" fillId="0" borderId="11" xfId="0" applyFont="1" applyBorder="1" applyAlignment="1">
      <alignment wrapText="1"/>
    </xf>
    <xf numFmtId="0" fontId="4" fillId="0" borderId="12" xfId="0" applyFont="1" applyBorder="1" applyAlignment="1">
      <alignment wrapText="1"/>
    </xf>
    <xf numFmtId="0" fontId="4" fillId="0" borderId="13" xfId="0" applyNumberFormat="1" applyFont="1" applyBorder="1" applyAlignment="1">
      <alignment wrapText="1"/>
    </xf>
    <xf numFmtId="0" fontId="4" fillId="0" borderId="14" xfId="0" applyFont="1" applyBorder="1" applyAlignment="1">
      <alignment wrapText="1"/>
    </xf>
    <xf numFmtId="0" fontId="4" fillId="0" borderId="15" xfId="0" applyFont="1" applyBorder="1" applyAlignment="1">
      <alignment wrapText="1"/>
    </xf>
    <xf numFmtId="0" fontId="4" fillId="0" borderId="16" xfId="0" applyNumberFormat="1" applyFont="1" applyBorder="1" applyAlignment="1">
      <alignment wrapText="1"/>
    </xf>
    <xf numFmtId="0" fontId="4" fillId="0" borderId="17" xfId="0" applyFont="1" applyBorder="1" applyAlignment="1">
      <alignment wrapText="1"/>
    </xf>
    <xf numFmtId="0" fontId="4" fillId="0" borderId="18" xfId="0" applyFont="1" applyBorder="1" applyAlignment="1">
      <alignment wrapText="1"/>
    </xf>
    <xf numFmtId="0" fontId="4" fillId="0" borderId="0" xfId="0" applyNumberFormat="1" applyFont="1" applyAlignment="1">
      <alignment wrapText="1"/>
    </xf>
    <xf numFmtId="0" fontId="3" fillId="0" borderId="0" xfId="0" applyFont="1" applyAlignment="1">
      <alignment/>
    </xf>
    <xf numFmtId="0" fontId="4" fillId="0" borderId="10" xfId="0" applyNumberFormat="1" applyFont="1" applyBorder="1" applyAlignment="1">
      <alignment/>
    </xf>
    <xf numFmtId="0" fontId="4" fillId="0" borderId="11" xfId="0" applyFont="1" applyFill="1" applyBorder="1" applyAlignment="1">
      <alignment/>
    </xf>
    <xf numFmtId="0" fontId="4" fillId="0" borderId="11" xfId="0" applyFont="1" applyBorder="1" applyAlignment="1">
      <alignment/>
    </xf>
    <xf numFmtId="0" fontId="4" fillId="0" borderId="13" xfId="0" applyNumberFormat="1" applyFont="1" applyBorder="1" applyAlignment="1">
      <alignment/>
    </xf>
    <xf numFmtId="0" fontId="4" fillId="0" borderId="14" xfId="0" applyFont="1" applyBorder="1" applyAlignment="1">
      <alignment/>
    </xf>
    <xf numFmtId="0" fontId="4" fillId="0" borderId="16" xfId="0" applyNumberFormat="1" applyFont="1" applyBorder="1" applyAlignment="1">
      <alignment/>
    </xf>
    <xf numFmtId="0" fontId="4" fillId="0" borderId="19" xfId="0" applyNumberFormat="1" applyFont="1" applyBorder="1" applyAlignment="1">
      <alignment/>
    </xf>
    <xf numFmtId="0" fontId="4" fillId="0" borderId="0" xfId="0" applyFont="1" applyBorder="1" applyAlignment="1">
      <alignment/>
    </xf>
    <xf numFmtId="0" fontId="4" fillId="0" borderId="17" xfId="0" applyFont="1" applyFill="1" applyBorder="1" applyAlignment="1">
      <alignment/>
    </xf>
    <xf numFmtId="0" fontId="4" fillId="0" borderId="0" xfId="0" applyFont="1" applyAlignment="1">
      <alignment horizontal="center" vertical="center"/>
    </xf>
    <xf numFmtId="0" fontId="3" fillId="33" borderId="0" xfId="0" applyFont="1" applyFill="1" applyBorder="1" applyAlignment="1">
      <alignment horizontal="center"/>
    </xf>
    <xf numFmtId="0" fontId="3" fillId="33" borderId="20" xfId="0" applyFont="1" applyFill="1" applyBorder="1" applyAlignment="1">
      <alignment horizontal="center"/>
    </xf>
    <xf numFmtId="0" fontId="3" fillId="33" borderId="21" xfId="0" applyFont="1" applyFill="1" applyBorder="1" applyAlignment="1">
      <alignment horizontal="center"/>
    </xf>
    <xf numFmtId="0" fontId="6" fillId="34" borderId="22" xfId="0" applyFont="1" applyFill="1" applyBorder="1" applyAlignment="1">
      <alignment horizontal="left" vertical="top" wrapText="1"/>
    </xf>
    <xf numFmtId="0" fontId="6" fillId="33" borderId="22" xfId="0" applyFont="1" applyFill="1" applyBorder="1" applyAlignment="1">
      <alignment horizontal="center" vertical="center" wrapText="1"/>
    </xf>
    <xf numFmtId="0" fontId="6" fillId="0" borderId="22" xfId="0" applyFont="1" applyFill="1" applyBorder="1" applyAlignment="1">
      <alignment horizontal="center" vertical="distributed"/>
    </xf>
    <xf numFmtId="0" fontId="6" fillId="0" borderId="22" xfId="0" applyFont="1" applyFill="1" applyBorder="1" applyAlignment="1">
      <alignment horizontal="center" vertical="center"/>
    </xf>
    <xf numFmtId="0" fontId="6" fillId="34" borderId="22" xfId="0" applyFont="1" applyFill="1" applyBorder="1" applyAlignment="1">
      <alignment horizontal="center" vertical="center" wrapText="1"/>
    </xf>
    <xf numFmtId="0" fontId="6" fillId="33" borderId="22"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lignment horizontal="left" vertical="top" wrapText="1"/>
    </xf>
    <xf numFmtId="0" fontId="6" fillId="0" borderId="22" xfId="0" applyFont="1" applyFill="1" applyBorder="1" applyAlignment="1">
      <alignment horizontal="justify" vertical="top" wrapText="1"/>
    </xf>
    <xf numFmtId="1" fontId="6" fillId="0" borderId="22" xfId="0" applyNumberFormat="1" applyFont="1" applyFill="1" applyBorder="1" applyAlignment="1">
      <alignment horizontal="center" vertical="center" wrapText="1"/>
    </xf>
    <xf numFmtId="0" fontId="6" fillId="0" borderId="22" xfId="0" applyFont="1" applyFill="1" applyBorder="1" applyAlignment="1" applyProtection="1">
      <alignment horizontal="left" vertical="top" wrapText="1"/>
      <protection/>
    </xf>
    <xf numFmtId="0" fontId="6" fillId="35" borderId="22" xfId="0" applyFont="1" applyFill="1" applyBorder="1" applyAlignment="1">
      <alignment horizontal="center" vertical="center" wrapText="1"/>
    </xf>
    <xf numFmtId="0" fontId="6" fillId="34" borderId="22" xfId="0" applyFont="1" applyFill="1" applyBorder="1" applyAlignment="1">
      <alignment horizontal="left" vertical="top" wrapText="1"/>
    </xf>
    <xf numFmtId="0" fontId="6" fillId="34" borderId="22" xfId="0" applyFont="1" applyFill="1" applyBorder="1" applyAlignment="1" applyProtection="1">
      <alignment horizontal="left" vertical="top" wrapText="1"/>
      <protection/>
    </xf>
    <xf numFmtId="0" fontId="6" fillId="0" borderId="22" xfId="0" applyFont="1" applyFill="1" applyBorder="1" applyAlignment="1">
      <alignment horizontal="center" vertical="top" wrapText="1"/>
    </xf>
    <xf numFmtId="0" fontId="6" fillId="33" borderId="22" xfId="0" applyFont="1" applyFill="1" applyBorder="1" applyAlignment="1">
      <alignment horizontal="justify" vertical="top" wrapText="1"/>
    </xf>
    <xf numFmtId="0" fontId="6" fillId="33" borderId="22" xfId="0" applyFont="1" applyFill="1" applyBorder="1" applyAlignment="1">
      <alignment horizontal="justify" vertical="justify" wrapText="1"/>
    </xf>
    <xf numFmtId="0" fontId="6" fillId="34" borderId="22" xfId="0" applyFont="1" applyFill="1" applyBorder="1" applyAlignment="1">
      <alignment horizontal="left" vertical="top" wrapText="1"/>
    </xf>
    <xf numFmtId="0" fontId="6" fillId="0" borderId="22" xfId="0" applyFont="1" applyFill="1" applyBorder="1" applyAlignment="1">
      <alignment horizontal="justify" vertical="center" wrapText="1"/>
    </xf>
    <xf numFmtId="0" fontId="5" fillId="36" borderId="22" xfId="0" applyFont="1" applyFill="1" applyBorder="1" applyAlignment="1">
      <alignment horizontal="center" vertical="center" wrapText="1"/>
    </xf>
    <xf numFmtId="0" fontId="5" fillId="36" borderId="22" xfId="0" applyFont="1" applyFill="1" applyBorder="1" applyAlignment="1">
      <alignment vertical="top" wrapText="1"/>
    </xf>
    <xf numFmtId="0" fontId="6" fillId="34" borderId="22" xfId="0" applyFont="1" applyFill="1" applyBorder="1" applyAlignment="1" applyProtection="1">
      <alignment vertical="top" wrapText="1"/>
      <protection/>
    </xf>
    <xf numFmtId="0" fontId="6" fillId="34" borderId="22" xfId="0" applyNumberFormat="1" applyFont="1" applyFill="1" applyBorder="1" applyAlignment="1" applyProtection="1">
      <alignment vertical="top" wrapText="1"/>
      <protection/>
    </xf>
    <xf numFmtId="0" fontId="6" fillId="34" borderId="22" xfId="0" applyFont="1" applyFill="1" applyBorder="1" applyAlignment="1">
      <alignment vertical="top" wrapText="1"/>
    </xf>
    <xf numFmtId="0" fontId="6" fillId="0" borderId="22" xfId="0" applyFont="1" applyFill="1" applyBorder="1" applyAlignment="1">
      <alignment vertical="top" wrapText="1"/>
    </xf>
    <xf numFmtId="0" fontId="6" fillId="0" borderId="22" xfId="0" applyFont="1" applyBorder="1" applyAlignment="1" applyProtection="1">
      <alignment vertical="top" wrapText="1"/>
      <protection/>
    </xf>
    <xf numFmtId="0" fontId="6" fillId="0" borderId="22" xfId="0" applyFont="1" applyFill="1" applyBorder="1" applyAlignment="1" applyProtection="1">
      <alignment vertical="top" wrapText="1"/>
      <protection/>
    </xf>
    <xf numFmtId="0" fontId="6" fillId="0" borderId="22" xfId="0" applyNumberFormat="1" applyFont="1" applyFill="1" applyBorder="1" applyAlignment="1" applyProtection="1">
      <alignment vertical="top" wrapText="1"/>
      <protection/>
    </xf>
    <xf numFmtId="0" fontId="4" fillId="0" borderId="0" xfId="0" applyFont="1" applyAlignment="1">
      <alignment vertical="top" wrapText="1"/>
    </xf>
    <xf numFmtId="0" fontId="5" fillId="36" borderId="22" xfId="0" applyFont="1" applyFill="1" applyBorder="1" applyAlignment="1">
      <alignment vertical="center" wrapText="1"/>
    </xf>
    <xf numFmtId="0" fontId="6" fillId="34" borderId="22" xfId="0" applyFont="1" applyFill="1" applyBorder="1" applyAlignment="1" applyProtection="1">
      <alignment vertical="center" wrapText="1"/>
      <protection/>
    </xf>
    <xf numFmtId="0" fontId="6" fillId="34" borderId="22" xfId="0" applyFont="1" applyFill="1" applyBorder="1" applyAlignment="1">
      <alignment vertical="center" wrapText="1"/>
    </xf>
    <xf numFmtId="0" fontId="7" fillId="34" borderId="22" xfId="0" applyFont="1" applyFill="1" applyBorder="1" applyAlignment="1">
      <alignment vertical="center" wrapText="1"/>
    </xf>
    <xf numFmtId="0" fontId="6" fillId="0" borderId="22" xfId="0" applyFont="1" applyFill="1" applyBorder="1" applyAlignment="1">
      <alignment vertical="center" wrapText="1"/>
    </xf>
    <xf numFmtId="0" fontId="6" fillId="0" borderId="22" xfId="0" applyFont="1" applyBorder="1" applyAlignment="1" applyProtection="1">
      <alignment vertical="center" wrapText="1"/>
      <protection/>
    </xf>
    <xf numFmtId="0" fontId="6" fillId="0" borderId="22" xfId="0" applyFont="1" applyFill="1" applyBorder="1" applyAlignment="1" applyProtection="1">
      <alignment vertical="center" wrapText="1"/>
      <protection/>
    </xf>
    <xf numFmtId="0" fontId="4" fillId="0" borderId="0" xfId="0" applyFont="1" applyAlignment="1">
      <alignment vertical="center" wrapText="1"/>
    </xf>
    <xf numFmtId="0" fontId="6" fillId="34" borderId="22" xfId="0" applyFont="1" applyFill="1" applyBorder="1" applyAlignment="1" applyProtection="1">
      <alignment horizontal="center" vertical="center" wrapText="1"/>
      <protection/>
    </xf>
    <xf numFmtId="0" fontId="6" fillId="34" borderId="23" xfId="0" applyFont="1" applyFill="1" applyBorder="1" applyAlignment="1">
      <alignment horizontal="justify" vertical="top" wrapText="1"/>
    </xf>
    <xf numFmtId="0" fontId="6" fillId="34" borderId="24" xfId="0" applyFont="1" applyFill="1" applyBorder="1" applyAlignment="1">
      <alignment horizontal="justify" vertical="top" wrapText="1"/>
    </xf>
    <xf numFmtId="0" fontId="6" fillId="34" borderId="25" xfId="0" applyFont="1" applyFill="1" applyBorder="1" applyAlignment="1">
      <alignment horizontal="justify" vertical="top" wrapText="1"/>
    </xf>
    <xf numFmtId="0" fontId="5" fillId="37" borderId="22" xfId="0" applyFont="1" applyFill="1" applyBorder="1" applyAlignment="1">
      <alignment horizontal="left"/>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8" fillId="37" borderId="22" xfId="45" applyFont="1" applyFill="1" applyBorder="1" applyAlignment="1" applyProtection="1">
      <alignment horizontal="center" wrapText="1"/>
      <protection/>
    </xf>
    <xf numFmtId="0" fontId="5" fillId="33" borderId="23"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7" borderId="22" xfId="0" applyFont="1" applyFill="1" applyBorder="1" applyAlignment="1">
      <alignment horizontal="left" wrapText="1"/>
    </xf>
    <xf numFmtId="0" fontId="6" fillId="0" borderId="23" xfId="0" applyFont="1" applyFill="1" applyBorder="1" applyAlignment="1">
      <alignment horizontal="justify" vertical="top" wrapText="1"/>
    </xf>
    <xf numFmtId="0" fontId="6" fillId="0" borderId="24" xfId="0" applyFont="1" applyFill="1" applyBorder="1" applyAlignment="1">
      <alignment horizontal="justify" vertical="top" wrapText="1"/>
    </xf>
    <xf numFmtId="0" fontId="6" fillId="0" borderId="25" xfId="0" applyFont="1" applyFill="1" applyBorder="1" applyAlignment="1">
      <alignment horizontal="justify" vertical="top" wrapText="1"/>
    </xf>
    <xf numFmtId="0" fontId="6" fillId="0" borderId="23" xfId="0" applyFont="1" applyBorder="1" applyAlignment="1">
      <alignment horizontal="justify" vertical="top" wrapText="1"/>
    </xf>
    <xf numFmtId="0" fontId="6" fillId="0" borderId="24" xfId="0" applyFont="1" applyBorder="1" applyAlignment="1">
      <alignment horizontal="justify" vertical="top" wrapText="1"/>
    </xf>
    <xf numFmtId="0" fontId="6" fillId="0" borderId="25" xfId="0" applyFont="1" applyBorder="1" applyAlignment="1">
      <alignment horizontal="justify" vertical="top" wrapText="1"/>
    </xf>
    <xf numFmtId="0" fontId="8" fillId="36" borderId="22" xfId="45" applyFont="1" applyFill="1" applyBorder="1" applyAlignment="1" applyProtection="1">
      <alignment horizontal="center" vertical="center" wrapText="1"/>
      <protection/>
    </xf>
    <xf numFmtId="0" fontId="5" fillId="37" borderId="22" xfId="0" applyFont="1" applyFill="1" applyBorder="1" applyAlignment="1">
      <alignment horizontal="center"/>
    </xf>
    <xf numFmtId="0" fontId="3" fillId="33" borderId="27" xfId="0" applyFont="1" applyFill="1" applyBorder="1" applyAlignment="1">
      <alignment horizontal="center"/>
    </xf>
    <xf numFmtId="0" fontId="3" fillId="33" borderId="28" xfId="0" applyFont="1" applyFill="1" applyBorder="1" applyAlignment="1">
      <alignment horizontal="center"/>
    </xf>
    <xf numFmtId="0" fontId="3" fillId="33" borderId="29" xfId="0" applyFont="1" applyFill="1" applyBorder="1" applyAlignment="1">
      <alignment horizontal="center"/>
    </xf>
    <xf numFmtId="0" fontId="3" fillId="33" borderId="20" xfId="0" applyFont="1" applyFill="1" applyBorder="1" applyAlignment="1">
      <alignment horizontal="center"/>
    </xf>
    <xf numFmtId="0" fontId="3" fillId="33" borderId="0" xfId="0" applyFont="1" applyFill="1" applyBorder="1" applyAlignment="1">
      <alignment horizontal="center"/>
    </xf>
    <xf numFmtId="0" fontId="3" fillId="33" borderId="21" xfId="0" applyFont="1" applyFill="1" applyBorder="1" applyAlignment="1">
      <alignment horizontal="center"/>
    </xf>
    <xf numFmtId="0" fontId="3" fillId="0" borderId="30" xfId="0" applyFont="1" applyBorder="1" applyAlignment="1">
      <alignment horizontal="left"/>
    </xf>
    <xf numFmtId="0" fontId="3" fillId="0" borderId="31" xfId="0" applyFont="1" applyBorder="1" applyAlignment="1">
      <alignment horizontal="left"/>
    </xf>
    <xf numFmtId="0" fontId="3" fillId="0" borderId="32"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5" fillId="37" borderId="2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37" borderId="23"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1371600</xdr:colOff>
      <xdr:row>2</xdr:row>
      <xdr:rowOff>447675</xdr:rowOff>
    </xdr:to>
    <xdr:pic>
      <xdr:nvPicPr>
        <xdr:cNvPr id="1" name="2 Imagen" descr="C:\Users\SOLEDAD\Desktop\logo nuevo\NUEVOLOGO3000X3000.jpg"/>
        <xdr:cNvPicPr preferRelativeResize="1">
          <a:picLocks noChangeAspect="1"/>
        </xdr:cNvPicPr>
      </xdr:nvPicPr>
      <xdr:blipFill>
        <a:blip r:embed="rId1"/>
        <a:stretch>
          <a:fillRect/>
        </a:stretch>
      </xdr:blipFill>
      <xdr:spPr>
        <a:xfrm>
          <a:off x="0" y="0"/>
          <a:ext cx="13716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2</xdr:row>
      <xdr:rowOff>9525</xdr:rowOff>
    </xdr:to>
    <xdr:pic>
      <xdr:nvPicPr>
        <xdr:cNvPr id="1" name="2 Imagen" descr="C:\Users\SOLEDAD\Desktop\logo nuevo\NUEVOLOGO3000X3000.jpg"/>
        <xdr:cNvPicPr preferRelativeResize="1">
          <a:picLocks noChangeAspect="1"/>
        </xdr:cNvPicPr>
      </xdr:nvPicPr>
      <xdr:blipFill>
        <a:blip r:embed="rId1"/>
        <a:stretch>
          <a:fillRect/>
        </a:stretch>
      </xdr:blipFill>
      <xdr:spPr>
        <a:xfrm>
          <a:off x="0" y="0"/>
          <a:ext cx="138112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3</xdr:row>
      <xdr:rowOff>0</xdr:rowOff>
    </xdr:to>
    <xdr:pic>
      <xdr:nvPicPr>
        <xdr:cNvPr id="1" name="2 Imagen" descr="C:\Users\SOLEDAD\Desktop\logo nuevo\NUEVOLOGO3000X3000.jpg"/>
        <xdr:cNvPicPr preferRelativeResize="1">
          <a:picLocks noChangeAspect="1"/>
        </xdr:cNvPicPr>
      </xdr:nvPicPr>
      <xdr:blipFill>
        <a:blip r:embed="rId1"/>
        <a:stretch>
          <a:fillRect/>
        </a:stretch>
      </xdr:blipFill>
      <xdr:spPr>
        <a:xfrm>
          <a:off x="0" y="0"/>
          <a:ext cx="1400175"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xdr:col>
      <xdr:colOff>228600</xdr:colOff>
      <xdr:row>3</xdr:row>
      <xdr:rowOff>142875</xdr:rowOff>
    </xdr:to>
    <xdr:pic>
      <xdr:nvPicPr>
        <xdr:cNvPr id="1" name="Picture 1"/>
        <xdr:cNvPicPr preferRelativeResize="1">
          <a:picLocks noChangeAspect="1"/>
        </xdr:cNvPicPr>
      </xdr:nvPicPr>
      <xdr:blipFill>
        <a:blip r:embed="rId1"/>
        <a:stretch>
          <a:fillRect/>
        </a:stretch>
      </xdr:blipFill>
      <xdr:spPr>
        <a:xfrm>
          <a:off x="38100" y="28575"/>
          <a:ext cx="2200275" cy="542925"/>
        </a:xfrm>
        <a:prstGeom prst="rect">
          <a:avLst/>
        </a:prstGeom>
        <a:noFill/>
        <a:ln w="9525" cmpd="sng">
          <a:noFill/>
        </a:ln>
      </xdr:spPr>
    </xdr:pic>
    <xdr:clientData/>
  </xdr:twoCellAnchor>
  <xdr:twoCellAnchor>
    <xdr:from>
      <xdr:col>14</xdr:col>
      <xdr:colOff>57150</xdr:colOff>
      <xdr:row>5</xdr:row>
      <xdr:rowOff>142875</xdr:rowOff>
    </xdr:from>
    <xdr:to>
      <xdr:col>14</xdr:col>
      <xdr:colOff>1028700</xdr:colOff>
      <xdr:row>8</xdr:row>
      <xdr:rowOff>171450</xdr:rowOff>
    </xdr:to>
    <xdr:sp>
      <xdr:nvSpPr>
        <xdr:cNvPr id="2" name="4 CuadroTexto"/>
        <xdr:cNvSpPr txBox="1">
          <a:spLocks noChangeArrowheads="1"/>
        </xdr:cNvSpPr>
      </xdr:nvSpPr>
      <xdr:spPr>
        <a:xfrm>
          <a:off x="13296900" y="876300"/>
          <a:ext cx="971550" cy="495300"/>
        </a:xfrm>
        <a:prstGeom prst="rect">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F-ECM-010
</a:t>
          </a:r>
          <a:r>
            <a:rPr lang="en-US" cap="none" sz="900" b="0" i="0" u="none" baseline="0">
              <a:solidFill>
                <a:srgbClr val="000000"/>
              </a:solidFill>
              <a:latin typeface="Calibri"/>
              <a:ea typeface="Calibri"/>
              <a:cs typeface="Calibri"/>
            </a:rPr>
            <a:t>V.</a:t>
          </a:r>
          <a:r>
            <a:rPr lang="en-US" cap="none" sz="900" b="0" i="0" u="none" baseline="0">
              <a:solidFill>
                <a:srgbClr val="000000"/>
              </a:solidFill>
              <a:latin typeface="Calibri"/>
              <a:ea typeface="Calibri"/>
              <a:cs typeface="Calibri"/>
            </a:rPr>
            <a:t>00
</a:t>
          </a:r>
          <a:r>
            <a:rPr lang="en-US" cap="none" sz="900" b="0" i="0" u="none" baseline="0">
              <a:solidFill>
                <a:srgbClr val="000000"/>
              </a:solidFill>
              <a:latin typeface="Calibri"/>
              <a:ea typeface="Calibri"/>
              <a:cs typeface="Calibri"/>
            </a:rPr>
            <a:t>F.A:DIC 2012</a:t>
          </a:r>
        </a:p>
      </xdr:txBody>
    </xdr:sp>
    <xdr:clientData/>
  </xdr:twoCellAnchor>
  <xdr:twoCellAnchor editAs="oneCell">
    <xdr:from>
      <xdr:col>18</xdr:col>
      <xdr:colOff>0</xdr:colOff>
      <xdr:row>21</xdr:row>
      <xdr:rowOff>0</xdr:rowOff>
    </xdr:from>
    <xdr:to>
      <xdr:col>19</xdr:col>
      <xdr:colOff>295275</xdr:colOff>
      <xdr:row>21</xdr:row>
      <xdr:rowOff>857250</xdr:rowOff>
    </xdr:to>
    <xdr:pic>
      <xdr:nvPicPr>
        <xdr:cNvPr id="3" name="5 Imagen" descr="C:\Users\SOLEDAD\Desktop\logo nuevo\NUEVOLOGO3000X3000.jpg"/>
        <xdr:cNvPicPr preferRelativeResize="1">
          <a:picLocks noChangeAspect="1"/>
        </xdr:cNvPicPr>
      </xdr:nvPicPr>
      <xdr:blipFill>
        <a:blip r:embed="rId2"/>
        <a:stretch>
          <a:fillRect/>
        </a:stretch>
      </xdr:blipFill>
      <xdr:spPr>
        <a:xfrm>
          <a:off x="16173450" y="11934825"/>
          <a:ext cx="904875" cy="857250"/>
        </a:xfrm>
        <a:prstGeom prst="rect">
          <a:avLst/>
        </a:prstGeom>
        <a:noFill/>
        <a:ln w="9525" cmpd="sng">
          <a:noFill/>
        </a:ln>
      </xdr:spPr>
    </xdr:pic>
    <xdr:clientData/>
  </xdr:twoCellAnchor>
  <xdr:twoCellAnchor editAs="oneCell">
    <xdr:from>
      <xdr:col>0</xdr:col>
      <xdr:colOff>0</xdr:colOff>
      <xdr:row>6</xdr:row>
      <xdr:rowOff>0</xdr:rowOff>
    </xdr:from>
    <xdr:to>
      <xdr:col>1</xdr:col>
      <xdr:colOff>38100</xdr:colOff>
      <xdr:row>9</xdr:row>
      <xdr:rowOff>38100</xdr:rowOff>
    </xdr:to>
    <xdr:pic>
      <xdr:nvPicPr>
        <xdr:cNvPr id="4" name="6 Imagen" descr="C:\Users\SOLEDAD\Desktop\logo nuevo\NUEVOLOGO3000X3000.jpg"/>
        <xdr:cNvPicPr preferRelativeResize="1">
          <a:picLocks noChangeAspect="1"/>
        </xdr:cNvPicPr>
      </xdr:nvPicPr>
      <xdr:blipFill>
        <a:blip r:embed="rId2"/>
        <a:stretch>
          <a:fillRect/>
        </a:stretch>
      </xdr:blipFill>
      <xdr:spPr>
        <a:xfrm>
          <a:off x="0" y="876300"/>
          <a:ext cx="1619250" cy="981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7</xdr:col>
      <xdr:colOff>0</xdr:colOff>
      <xdr:row>24</xdr:row>
      <xdr:rowOff>114300</xdr:rowOff>
    </xdr:to>
    <xdr:pic>
      <xdr:nvPicPr>
        <xdr:cNvPr id="1" name="Picture 1"/>
        <xdr:cNvPicPr preferRelativeResize="1">
          <a:picLocks noChangeAspect="1"/>
        </xdr:cNvPicPr>
      </xdr:nvPicPr>
      <xdr:blipFill>
        <a:blip r:embed="rId1"/>
        <a:stretch>
          <a:fillRect/>
        </a:stretch>
      </xdr:blipFill>
      <xdr:spPr>
        <a:xfrm>
          <a:off x="9525" y="9525"/>
          <a:ext cx="5324475" cy="3990975"/>
        </a:xfrm>
        <a:prstGeom prst="rect">
          <a:avLst/>
        </a:prstGeom>
        <a:noFill/>
        <a:ln w="9525" cmpd="sng">
          <a:noFill/>
        </a:ln>
      </xdr:spPr>
    </xdr:pic>
    <xdr:clientData/>
  </xdr:twoCellAnchor>
  <xdr:twoCellAnchor editAs="oneCell">
    <xdr:from>
      <xdr:col>0</xdr:col>
      <xdr:colOff>0</xdr:colOff>
      <xdr:row>26</xdr:row>
      <xdr:rowOff>47625</xdr:rowOff>
    </xdr:from>
    <xdr:to>
      <xdr:col>7</xdr:col>
      <xdr:colOff>0</xdr:colOff>
      <xdr:row>51</xdr:row>
      <xdr:rowOff>0</xdr:rowOff>
    </xdr:to>
    <xdr:pic>
      <xdr:nvPicPr>
        <xdr:cNvPr id="2" name="Picture 2"/>
        <xdr:cNvPicPr preferRelativeResize="1">
          <a:picLocks noChangeAspect="1"/>
        </xdr:cNvPicPr>
      </xdr:nvPicPr>
      <xdr:blipFill>
        <a:blip r:embed="rId2"/>
        <a:stretch>
          <a:fillRect/>
        </a:stretch>
      </xdr:blipFill>
      <xdr:spPr>
        <a:xfrm>
          <a:off x="0" y="4257675"/>
          <a:ext cx="5334000" cy="400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63"/>
  <sheetViews>
    <sheetView zoomScalePageLayoutView="0" workbookViewId="0" topLeftCell="A1">
      <pane ySplit="1" topLeftCell="A2" activePane="bottomLeft" state="frozen"/>
      <selection pane="topLeft" activeCell="A1" sqref="A1"/>
      <selection pane="bottomLeft" activeCell="A4" sqref="A4:G4"/>
    </sheetView>
  </sheetViews>
  <sheetFormatPr defaultColWidth="9.140625" defaultRowHeight="30.75" customHeight="1"/>
  <cols>
    <col min="1" max="1" width="20.8515625" style="2" customWidth="1"/>
    <col min="2" max="2" width="15.140625" style="25" customWidth="1"/>
    <col min="3" max="3" width="10.421875" style="2" customWidth="1"/>
    <col min="4" max="4" width="22.28125" style="66" customWidth="1"/>
    <col min="5" max="5" width="25.28125" style="58" customWidth="1"/>
    <col min="6" max="6" width="20.8515625" style="58" customWidth="1"/>
    <col min="7" max="7" width="19.140625" style="58" customWidth="1"/>
    <col min="8" max="16384" width="9.140625" style="2" customWidth="1"/>
  </cols>
  <sheetData>
    <row r="1" spans="1:7" ht="11.25" customHeight="1">
      <c r="A1" s="72"/>
      <c r="B1" s="75" t="s">
        <v>61</v>
      </c>
      <c r="C1" s="76"/>
      <c r="D1" s="76"/>
      <c r="E1" s="76"/>
      <c r="F1" s="76"/>
      <c r="G1" s="77"/>
    </row>
    <row r="2" spans="1:7" ht="11.25" customHeight="1">
      <c r="A2" s="73"/>
      <c r="B2" s="78"/>
      <c r="C2" s="79"/>
      <c r="D2" s="79"/>
      <c r="E2" s="79"/>
      <c r="F2" s="79"/>
      <c r="G2" s="80"/>
    </row>
    <row r="3" spans="1:7" ht="39" customHeight="1">
      <c r="A3" s="74"/>
      <c r="B3" s="81"/>
      <c r="C3" s="82"/>
      <c r="D3" s="82"/>
      <c r="E3" s="82"/>
      <c r="F3" s="82"/>
      <c r="G3" s="83"/>
    </row>
    <row r="4" spans="1:7" ht="11.25">
      <c r="A4" s="71" t="s">
        <v>203</v>
      </c>
      <c r="B4" s="71"/>
      <c r="C4" s="71"/>
      <c r="D4" s="71"/>
      <c r="E4" s="71"/>
      <c r="F4" s="71"/>
      <c r="G4" s="71"/>
    </row>
    <row r="5" spans="1:7" ht="11.25">
      <c r="A5" s="71" t="s">
        <v>150</v>
      </c>
      <c r="B5" s="71"/>
      <c r="C5" s="71"/>
      <c r="D5" s="71"/>
      <c r="E5" s="71"/>
      <c r="F5" s="71"/>
      <c r="G5" s="71"/>
    </row>
    <row r="6" spans="1:7" ht="11.25">
      <c r="A6" s="49" t="s">
        <v>70</v>
      </c>
      <c r="B6" s="49" t="s">
        <v>68</v>
      </c>
      <c r="C6" s="49" t="s">
        <v>65</v>
      </c>
      <c r="D6" s="59" t="s">
        <v>2</v>
      </c>
      <c r="E6" s="50" t="s">
        <v>3</v>
      </c>
      <c r="F6" s="50" t="s">
        <v>77</v>
      </c>
      <c r="G6" s="50" t="s">
        <v>6</v>
      </c>
    </row>
    <row r="7" spans="1:7" ht="168" customHeight="1">
      <c r="A7" s="68" t="s">
        <v>71</v>
      </c>
      <c r="B7" s="30" t="s">
        <v>151</v>
      </c>
      <c r="C7" s="31">
        <v>1</v>
      </c>
      <c r="D7" s="60" t="s">
        <v>73</v>
      </c>
      <c r="E7" s="51" t="s">
        <v>72</v>
      </c>
      <c r="F7" s="52" t="s">
        <v>74</v>
      </c>
      <c r="G7" s="51" t="s">
        <v>170</v>
      </c>
    </row>
    <row r="8" spans="1:7" ht="101.25">
      <c r="A8" s="69"/>
      <c r="B8" s="30" t="s">
        <v>151</v>
      </c>
      <c r="C8" s="32">
        <v>2</v>
      </c>
      <c r="D8" s="60" t="s">
        <v>177</v>
      </c>
      <c r="E8" s="51" t="s">
        <v>75</v>
      </c>
      <c r="F8" s="51" t="s">
        <v>76</v>
      </c>
      <c r="G8" s="51" t="s">
        <v>171</v>
      </c>
    </row>
    <row r="9" spans="1:7" ht="90">
      <c r="A9" s="69"/>
      <c r="B9" s="30" t="s">
        <v>151</v>
      </c>
      <c r="C9" s="32">
        <v>3</v>
      </c>
      <c r="D9" s="60" t="s">
        <v>78</v>
      </c>
      <c r="E9" s="51" t="s">
        <v>79</v>
      </c>
      <c r="F9" s="51" t="s">
        <v>80</v>
      </c>
      <c r="G9" s="51" t="s">
        <v>170</v>
      </c>
    </row>
    <row r="10" spans="1:7" ht="159" customHeight="1">
      <c r="A10" s="69"/>
      <c r="B10" s="30" t="s">
        <v>151</v>
      </c>
      <c r="C10" s="32">
        <v>4</v>
      </c>
      <c r="D10" s="60" t="s">
        <v>81</v>
      </c>
      <c r="E10" s="51" t="s">
        <v>154</v>
      </c>
      <c r="F10" s="51" t="s">
        <v>82</v>
      </c>
      <c r="G10" s="51" t="s">
        <v>171</v>
      </c>
    </row>
    <row r="11" spans="1:7" ht="135">
      <c r="A11" s="69"/>
      <c r="B11" s="30" t="s">
        <v>151</v>
      </c>
      <c r="C11" s="32">
        <v>5</v>
      </c>
      <c r="D11" s="60" t="s">
        <v>178</v>
      </c>
      <c r="E11" s="51" t="s">
        <v>83</v>
      </c>
      <c r="F11" s="51" t="s">
        <v>84</v>
      </c>
      <c r="G11" s="51" t="s">
        <v>171</v>
      </c>
    </row>
    <row r="12" spans="1:7" ht="236.25">
      <c r="A12" s="69"/>
      <c r="B12" s="30" t="s">
        <v>151</v>
      </c>
      <c r="C12" s="32">
        <v>6</v>
      </c>
      <c r="D12" s="60" t="s">
        <v>85</v>
      </c>
      <c r="E12" s="51" t="s">
        <v>86</v>
      </c>
      <c r="F12" s="51" t="s">
        <v>87</v>
      </c>
      <c r="G12" s="51" t="s">
        <v>172</v>
      </c>
    </row>
    <row r="13" spans="1:7" ht="191.25">
      <c r="A13" s="69"/>
      <c r="B13" s="30" t="s">
        <v>151</v>
      </c>
      <c r="C13" s="32">
        <v>7</v>
      </c>
      <c r="D13" s="60" t="s">
        <v>88</v>
      </c>
      <c r="E13" s="51" t="s">
        <v>89</v>
      </c>
      <c r="F13" s="51" t="s">
        <v>90</v>
      </c>
      <c r="G13" s="51" t="s">
        <v>153</v>
      </c>
    </row>
    <row r="14" spans="1:7" ht="258.75">
      <c r="A14" s="69"/>
      <c r="B14" s="30" t="s">
        <v>151</v>
      </c>
      <c r="C14" s="32">
        <v>8</v>
      </c>
      <c r="D14" s="60" t="s">
        <v>191</v>
      </c>
      <c r="E14" s="51" t="s">
        <v>192</v>
      </c>
      <c r="F14" s="51" t="s">
        <v>91</v>
      </c>
      <c r="G14" s="51" t="s">
        <v>173</v>
      </c>
    </row>
    <row r="15" spans="1:7" ht="150" customHeight="1">
      <c r="A15" s="69"/>
      <c r="B15" s="30" t="s">
        <v>151</v>
      </c>
      <c r="C15" s="32">
        <v>9</v>
      </c>
      <c r="D15" s="60" t="s">
        <v>92</v>
      </c>
      <c r="E15" s="51" t="s">
        <v>189</v>
      </c>
      <c r="F15" s="51" t="s">
        <v>190</v>
      </c>
      <c r="G15" s="51" t="s">
        <v>170</v>
      </c>
    </row>
    <row r="16" spans="1:7" ht="135">
      <c r="A16" s="69"/>
      <c r="B16" s="30" t="s">
        <v>151</v>
      </c>
      <c r="C16" s="32">
        <v>10</v>
      </c>
      <c r="D16" s="60" t="s">
        <v>93</v>
      </c>
      <c r="E16" s="51" t="s">
        <v>94</v>
      </c>
      <c r="F16" s="51" t="s">
        <v>95</v>
      </c>
      <c r="G16" s="51" t="s">
        <v>171</v>
      </c>
    </row>
    <row r="17" spans="1:7" ht="135">
      <c r="A17" s="69"/>
      <c r="B17" s="30" t="s">
        <v>152</v>
      </c>
      <c r="C17" s="32">
        <v>11</v>
      </c>
      <c r="D17" s="61" t="s">
        <v>96</v>
      </c>
      <c r="E17" s="51" t="s">
        <v>97</v>
      </c>
      <c r="F17" s="53" t="s">
        <v>98</v>
      </c>
      <c r="G17" s="53" t="s">
        <v>170</v>
      </c>
    </row>
    <row r="18" spans="1:7" ht="59.25" customHeight="1">
      <c r="A18" s="69"/>
      <c r="B18" s="30" t="s">
        <v>152</v>
      </c>
      <c r="C18" s="32">
        <v>12</v>
      </c>
      <c r="D18" s="60" t="s">
        <v>99</v>
      </c>
      <c r="E18" s="51" t="s">
        <v>100</v>
      </c>
      <c r="F18" s="51" t="s">
        <v>101</v>
      </c>
      <c r="G18" s="51" t="s">
        <v>170</v>
      </c>
    </row>
    <row r="19" spans="1:7" ht="69" customHeight="1">
      <c r="A19" s="69"/>
      <c r="B19" s="30" t="s">
        <v>152</v>
      </c>
      <c r="C19" s="32">
        <v>13</v>
      </c>
      <c r="D19" s="60" t="s">
        <v>102</v>
      </c>
      <c r="E19" s="51" t="s">
        <v>103</v>
      </c>
      <c r="F19" s="51" t="s">
        <v>104</v>
      </c>
      <c r="G19" s="51" t="s">
        <v>170</v>
      </c>
    </row>
    <row r="20" spans="1:7" ht="59.25" customHeight="1">
      <c r="A20" s="69"/>
      <c r="B20" s="30" t="s">
        <v>152</v>
      </c>
      <c r="C20" s="32">
        <v>14</v>
      </c>
      <c r="D20" s="60" t="s">
        <v>105</v>
      </c>
      <c r="E20" s="51" t="s">
        <v>106</v>
      </c>
      <c r="F20" s="51" t="s">
        <v>107</v>
      </c>
      <c r="G20" s="51" t="s">
        <v>170</v>
      </c>
    </row>
    <row r="21" spans="1:7" ht="79.5" customHeight="1">
      <c r="A21" s="69"/>
      <c r="B21" s="30" t="s">
        <v>152</v>
      </c>
      <c r="C21" s="32">
        <v>15</v>
      </c>
      <c r="D21" s="62" t="s">
        <v>108</v>
      </c>
      <c r="E21" s="51" t="s">
        <v>109</v>
      </c>
      <c r="F21" s="53" t="s">
        <v>110</v>
      </c>
      <c r="G21" s="53" t="s">
        <v>170</v>
      </c>
    </row>
    <row r="22" spans="1:7" ht="60" customHeight="1">
      <c r="A22" s="69"/>
      <c r="B22" s="30" t="s">
        <v>152</v>
      </c>
      <c r="C22" s="32">
        <v>16</v>
      </c>
      <c r="D22" s="61" t="s">
        <v>111</v>
      </c>
      <c r="E22" s="51" t="s">
        <v>112</v>
      </c>
      <c r="F22" s="53" t="s">
        <v>113</v>
      </c>
      <c r="G22" s="53" t="s">
        <v>171</v>
      </c>
    </row>
    <row r="23" spans="1:7" ht="45">
      <c r="A23" s="69"/>
      <c r="B23" s="30" t="s">
        <v>152</v>
      </c>
      <c r="C23" s="32">
        <v>17</v>
      </c>
      <c r="D23" s="61" t="s">
        <v>114</v>
      </c>
      <c r="E23" s="51" t="s">
        <v>115</v>
      </c>
      <c r="F23" s="51" t="s">
        <v>155</v>
      </c>
      <c r="G23" s="51" t="s">
        <v>171</v>
      </c>
    </row>
    <row r="24" spans="1:7" ht="67.5" customHeight="1">
      <c r="A24" s="69"/>
      <c r="B24" s="30" t="s">
        <v>157</v>
      </c>
      <c r="C24" s="32">
        <v>18</v>
      </c>
      <c r="D24" s="61" t="s">
        <v>116</v>
      </c>
      <c r="E24" s="51" t="s">
        <v>117</v>
      </c>
      <c r="F24" s="51" t="s">
        <v>121</v>
      </c>
      <c r="G24" s="51" t="s">
        <v>170</v>
      </c>
    </row>
    <row r="25" spans="1:7" ht="112.5">
      <c r="A25" s="69"/>
      <c r="B25" s="30" t="s">
        <v>157</v>
      </c>
      <c r="C25" s="32">
        <v>19</v>
      </c>
      <c r="D25" s="61" t="s">
        <v>118</v>
      </c>
      <c r="E25" s="53" t="s">
        <v>119</v>
      </c>
      <c r="F25" s="53" t="s">
        <v>120</v>
      </c>
      <c r="G25" s="53" t="s">
        <v>170</v>
      </c>
    </row>
    <row r="26" spans="1:7" ht="90">
      <c r="A26" s="69"/>
      <c r="B26" s="30" t="s">
        <v>158</v>
      </c>
      <c r="C26" s="32">
        <v>20</v>
      </c>
      <c r="D26" s="61" t="s">
        <v>122</v>
      </c>
      <c r="E26" s="53" t="s">
        <v>123</v>
      </c>
      <c r="F26" s="53" t="s">
        <v>124</v>
      </c>
      <c r="G26" s="53" t="s">
        <v>173</v>
      </c>
    </row>
    <row r="27" spans="1:7" ht="90">
      <c r="A27" s="69"/>
      <c r="B27" s="30" t="s">
        <v>158</v>
      </c>
      <c r="C27" s="32">
        <v>21</v>
      </c>
      <c r="D27" s="60" t="s">
        <v>125</v>
      </c>
      <c r="E27" s="53" t="s">
        <v>193</v>
      </c>
      <c r="F27" s="53" t="s">
        <v>126</v>
      </c>
      <c r="G27" s="53" t="s">
        <v>173</v>
      </c>
    </row>
    <row r="28" spans="1:7" ht="69.75" customHeight="1">
      <c r="A28" s="69"/>
      <c r="B28" s="30" t="s">
        <v>157</v>
      </c>
      <c r="C28" s="32">
        <v>22</v>
      </c>
      <c r="D28" s="60" t="s">
        <v>127</v>
      </c>
      <c r="E28" s="51" t="s">
        <v>128</v>
      </c>
      <c r="F28" s="51" t="s">
        <v>129</v>
      </c>
      <c r="G28" s="53" t="s">
        <v>174</v>
      </c>
    </row>
    <row r="29" spans="1:7" ht="78.75">
      <c r="A29" s="69"/>
      <c r="B29" s="30" t="s">
        <v>157</v>
      </c>
      <c r="C29" s="32">
        <v>23</v>
      </c>
      <c r="D29" s="60" t="s">
        <v>130</v>
      </c>
      <c r="E29" s="51" t="s">
        <v>131</v>
      </c>
      <c r="F29" s="51" t="s">
        <v>132</v>
      </c>
      <c r="G29" s="51" t="s">
        <v>173</v>
      </c>
    </row>
    <row r="30" spans="1:7" ht="112.5">
      <c r="A30" s="69"/>
      <c r="B30" s="30" t="s">
        <v>152</v>
      </c>
      <c r="C30" s="34">
        <v>24</v>
      </c>
      <c r="D30" s="60" t="s">
        <v>133</v>
      </c>
      <c r="E30" s="51" t="s">
        <v>156</v>
      </c>
      <c r="F30" s="51" t="s">
        <v>134</v>
      </c>
      <c r="G30" s="51" t="s">
        <v>174</v>
      </c>
    </row>
    <row r="31" spans="1:7" ht="67.5">
      <c r="A31" s="69"/>
      <c r="B31" s="30" t="s">
        <v>152</v>
      </c>
      <c r="C31" s="32">
        <v>25</v>
      </c>
      <c r="D31" s="60" t="s">
        <v>135</v>
      </c>
      <c r="E31" s="51" t="s">
        <v>136</v>
      </c>
      <c r="F31" s="51" t="s">
        <v>137</v>
      </c>
      <c r="G31" s="51" t="s">
        <v>170</v>
      </c>
    </row>
    <row r="32" spans="1:7" ht="102" customHeight="1">
      <c r="A32" s="69"/>
      <c r="B32" s="30" t="s">
        <v>152</v>
      </c>
      <c r="C32" s="32">
        <v>26</v>
      </c>
      <c r="D32" s="60" t="s">
        <v>138</v>
      </c>
      <c r="E32" s="51" t="s">
        <v>139</v>
      </c>
      <c r="F32" s="51" t="s">
        <v>140</v>
      </c>
      <c r="G32" s="51" t="s">
        <v>170</v>
      </c>
    </row>
    <row r="33" spans="1:7" ht="104.25" customHeight="1">
      <c r="A33" s="69"/>
      <c r="B33" s="30" t="s">
        <v>152</v>
      </c>
      <c r="C33" s="32">
        <v>27</v>
      </c>
      <c r="D33" s="60" t="s">
        <v>141</v>
      </c>
      <c r="E33" s="51" t="s">
        <v>142</v>
      </c>
      <c r="F33" s="51" t="s">
        <v>143</v>
      </c>
      <c r="G33" s="51" t="s">
        <v>173</v>
      </c>
    </row>
    <row r="34" spans="1:7" ht="45" customHeight="1">
      <c r="A34" s="69"/>
      <c r="B34" s="30" t="s">
        <v>152</v>
      </c>
      <c r="C34" s="34">
        <v>28</v>
      </c>
      <c r="D34" s="60" t="s">
        <v>144</v>
      </c>
      <c r="E34" s="51" t="s">
        <v>145</v>
      </c>
      <c r="F34" s="51" t="s">
        <v>146</v>
      </c>
      <c r="G34" s="51" t="s">
        <v>171</v>
      </c>
    </row>
    <row r="35" spans="1:7" ht="54" customHeight="1">
      <c r="A35" s="69"/>
      <c r="B35" s="30" t="s">
        <v>152</v>
      </c>
      <c r="C35" s="32">
        <v>29</v>
      </c>
      <c r="D35" s="60" t="s">
        <v>147</v>
      </c>
      <c r="E35" s="51" t="s">
        <v>148</v>
      </c>
      <c r="F35" s="51" t="s">
        <v>149</v>
      </c>
      <c r="G35" s="51" t="s">
        <v>173</v>
      </c>
    </row>
    <row r="36" spans="1:7" ht="84.75" customHeight="1">
      <c r="A36" s="69"/>
      <c r="B36" s="30" t="s">
        <v>159</v>
      </c>
      <c r="C36" s="32">
        <v>30</v>
      </c>
      <c r="D36" s="60" t="s">
        <v>194</v>
      </c>
      <c r="E36" s="51" t="s">
        <v>161</v>
      </c>
      <c r="F36" s="51" t="s">
        <v>160</v>
      </c>
      <c r="G36" s="51" t="s">
        <v>171</v>
      </c>
    </row>
    <row r="37" spans="1:7" ht="108" customHeight="1">
      <c r="A37" s="69"/>
      <c r="B37" s="30" t="s">
        <v>175</v>
      </c>
      <c r="C37" s="32">
        <v>31</v>
      </c>
      <c r="D37" s="60" t="s">
        <v>163</v>
      </c>
      <c r="E37" s="51" t="s">
        <v>164</v>
      </c>
      <c r="F37" s="51" t="s">
        <v>165</v>
      </c>
      <c r="G37" s="51" t="s">
        <v>174</v>
      </c>
    </row>
    <row r="38" spans="1:7" ht="130.5" customHeight="1">
      <c r="A38" s="69"/>
      <c r="B38" s="30" t="s">
        <v>162</v>
      </c>
      <c r="C38" s="32">
        <v>32</v>
      </c>
      <c r="D38" s="60" t="s">
        <v>166</v>
      </c>
      <c r="E38" s="51" t="s">
        <v>167</v>
      </c>
      <c r="F38" s="51" t="s">
        <v>168</v>
      </c>
      <c r="G38" s="51" t="s">
        <v>171</v>
      </c>
    </row>
    <row r="39" spans="1:7" ht="108" customHeight="1">
      <c r="A39" s="69"/>
      <c r="B39" s="30" t="s">
        <v>162</v>
      </c>
      <c r="C39" s="32">
        <v>33</v>
      </c>
      <c r="D39" s="60" t="s">
        <v>169</v>
      </c>
      <c r="E39" s="51" t="s">
        <v>180</v>
      </c>
      <c r="F39" s="51" t="s">
        <v>165</v>
      </c>
      <c r="G39" s="51" t="s">
        <v>171</v>
      </c>
    </row>
    <row r="40" spans="1:7" ht="185.25" customHeight="1">
      <c r="A40" s="69"/>
      <c r="B40" s="30" t="s">
        <v>176</v>
      </c>
      <c r="C40" s="32">
        <v>34</v>
      </c>
      <c r="D40" s="60" t="s">
        <v>183</v>
      </c>
      <c r="E40" s="67" t="s">
        <v>179</v>
      </c>
      <c r="F40" s="67" t="s">
        <v>181</v>
      </c>
      <c r="G40" s="67" t="s">
        <v>182</v>
      </c>
    </row>
    <row r="41" spans="1:7" ht="97.5" customHeight="1">
      <c r="A41" s="69"/>
      <c r="B41" s="30"/>
      <c r="C41" s="32"/>
      <c r="D41" s="60"/>
      <c r="E41" s="51"/>
      <c r="F41" s="52"/>
      <c r="G41" s="51"/>
    </row>
    <row r="42" spans="1:7" ht="99" customHeight="1">
      <c r="A42" s="69"/>
      <c r="B42" s="30"/>
      <c r="C42" s="32"/>
      <c r="D42" s="60"/>
      <c r="E42" s="51"/>
      <c r="F42" s="51"/>
      <c r="G42" s="51"/>
    </row>
    <row r="43" spans="1:7" ht="138.75" customHeight="1">
      <c r="A43" s="69"/>
      <c r="B43" s="30"/>
      <c r="C43" s="32"/>
      <c r="D43" s="61"/>
      <c r="E43" s="53"/>
      <c r="F43" s="53"/>
      <c r="G43" s="51"/>
    </row>
    <row r="44" spans="1:7" ht="118.5" customHeight="1">
      <c r="A44" s="69"/>
      <c r="B44" s="30"/>
      <c r="C44" s="32"/>
      <c r="D44" s="61"/>
      <c r="E44" s="53"/>
      <c r="F44" s="53"/>
      <c r="G44" s="53"/>
    </row>
    <row r="45" spans="1:7" ht="115.5" customHeight="1">
      <c r="A45" s="69"/>
      <c r="B45" s="30"/>
      <c r="C45" s="32"/>
      <c r="D45" s="61"/>
      <c r="E45" s="53"/>
      <c r="F45" s="53"/>
      <c r="G45" s="53"/>
    </row>
    <row r="46" spans="1:7" ht="88.5" customHeight="1">
      <c r="A46" s="69"/>
      <c r="B46" s="30"/>
      <c r="C46" s="32"/>
      <c r="D46" s="63"/>
      <c r="E46" s="54"/>
      <c r="F46" s="54"/>
      <c r="G46" s="54"/>
    </row>
    <row r="47" spans="1:7" ht="46.5" customHeight="1">
      <c r="A47" s="69"/>
      <c r="B47" s="30"/>
      <c r="C47" s="32"/>
      <c r="D47" s="64"/>
      <c r="E47" s="55"/>
      <c r="F47" s="55"/>
      <c r="G47" s="55"/>
    </row>
    <row r="48" spans="1:7" ht="47.25" customHeight="1">
      <c r="A48" s="69"/>
      <c r="B48" s="30"/>
      <c r="C48" s="32"/>
      <c r="D48" s="64"/>
      <c r="E48" s="55"/>
      <c r="F48" s="55"/>
      <c r="G48" s="55"/>
    </row>
    <row r="49" spans="1:7" ht="57.75" customHeight="1">
      <c r="A49" s="69"/>
      <c r="B49" s="30"/>
      <c r="C49" s="32"/>
      <c r="D49" s="64"/>
      <c r="E49" s="55"/>
      <c r="F49" s="55"/>
      <c r="G49" s="55"/>
    </row>
    <row r="50" spans="1:7" ht="108.75" customHeight="1">
      <c r="A50" s="69"/>
      <c r="B50" s="30"/>
      <c r="C50" s="32"/>
      <c r="D50" s="64"/>
      <c r="E50" s="55"/>
      <c r="F50" s="55"/>
      <c r="G50" s="55"/>
    </row>
    <row r="51" spans="1:7" ht="114.75" customHeight="1">
      <c r="A51" s="69"/>
      <c r="B51" s="30"/>
      <c r="C51" s="32"/>
      <c r="D51" s="64"/>
      <c r="E51" s="55"/>
      <c r="F51" s="55"/>
      <c r="G51" s="55"/>
    </row>
    <row r="52" spans="1:7" ht="105.75" customHeight="1">
      <c r="A52" s="69"/>
      <c r="B52" s="30"/>
      <c r="C52" s="32"/>
      <c r="D52" s="64"/>
      <c r="E52" s="55"/>
      <c r="F52" s="55"/>
      <c r="G52" s="55"/>
    </row>
    <row r="53" spans="1:7" ht="183" customHeight="1">
      <c r="A53" s="69"/>
      <c r="B53" s="30"/>
      <c r="C53" s="32"/>
      <c r="D53" s="65"/>
      <c r="E53" s="56"/>
      <c r="F53" s="56"/>
      <c r="G53" s="56"/>
    </row>
    <row r="54" spans="1:7" ht="106.5" customHeight="1">
      <c r="A54" s="69"/>
      <c r="B54" s="30"/>
      <c r="C54" s="32"/>
      <c r="D54" s="65"/>
      <c r="E54" s="56"/>
      <c r="F54" s="57"/>
      <c r="G54" s="56"/>
    </row>
    <row r="55" spans="1:7" ht="105.75" customHeight="1">
      <c r="A55" s="69"/>
      <c r="B55" s="30"/>
      <c r="C55" s="34"/>
      <c r="D55" s="60"/>
      <c r="E55" s="51"/>
      <c r="F55" s="51"/>
      <c r="G55" s="51"/>
    </row>
    <row r="56" spans="1:7" ht="105.75" customHeight="1">
      <c r="A56" s="69"/>
      <c r="B56" s="30"/>
      <c r="C56" s="34"/>
      <c r="D56" s="60"/>
      <c r="E56" s="51"/>
      <c r="F56" s="51"/>
      <c r="G56" s="51"/>
    </row>
    <row r="57" spans="1:7" ht="79.5" customHeight="1">
      <c r="A57" s="69"/>
      <c r="B57" s="30"/>
      <c r="C57" s="32"/>
      <c r="D57" s="65"/>
      <c r="E57" s="56"/>
      <c r="F57" s="56"/>
      <c r="G57" s="56"/>
    </row>
    <row r="58" spans="1:7" ht="74.25" customHeight="1">
      <c r="A58" s="69"/>
      <c r="B58" s="30"/>
      <c r="C58" s="32"/>
      <c r="D58" s="63"/>
      <c r="E58" s="54"/>
      <c r="F58" s="54"/>
      <c r="G58" s="54"/>
    </row>
    <row r="59" spans="1:7" ht="133.5" customHeight="1">
      <c r="A59" s="69"/>
      <c r="B59" s="30"/>
      <c r="C59" s="32"/>
      <c r="D59" s="63"/>
      <c r="E59" s="54"/>
      <c r="F59" s="54"/>
      <c r="G59" s="56"/>
    </row>
    <row r="60" spans="1:7" ht="120.75" customHeight="1">
      <c r="A60" s="69"/>
      <c r="B60" s="30"/>
      <c r="C60" s="32"/>
      <c r="D60" s="63"/>
      <c r="E60" s="54"/>
      <c r="F60" s="54"/>
      <c r="G60" s="54"/>
    </row>
    <row r="61" spans="1:7" ht="81" customHeight="1">
      <c r="A61" s="69"/>
      <c r="B61" s="30"/>
      <c r="C61" s="32"/>
      <c r="D61" s="63"/>
      <c r="E61" s="54"/>
      <c r="F61" s="54"/>
      <c r="G61" s="54"/>
    </row>
    <row r="62" spans="1:7" ht="78" customHeight="1">
      <c r="A62" s="69"/>
      <c r="B62" s="30"/>
      <c r="C62" s="32"/>
      <c r="D62" s="63"/>
      <c r="E62" s="54"/>
      <c r="F62" s="54"/>
      <c r="G62" s="54"/>
    </row>
    <row r="63" spans="1:7" ht="57" customHeight="1">
      <c r="A63" s="70"/>
      <c r="B63" s="30"/>
      <c r="C63" s="32"/>
      <c r="D63" s="63"/>
      <c r="E63" s="54"/>
      <c r="F63" s="54"/>
      <c r="G63" s="54"/>
    </row>
  </sheetData>
  <sheetProtection formatRows="0" insertRows="0"/>
  <protectedRanges>
    <protectedRange sqref="A7:B7 B8:B9 B14" name="Rango2"/>
    <protectedRange sqref="A4:G5" name="Rango1"/>
    <protectedRange sqref="E7:G9 E11:G11 E14:G14" name="Rango3_1_1"/>
    <protectedRange sqref="E12:G12 G20 D7:D9 D10:G10 D33:G33 D14 D15:G16 G31:G32" name="Rango3_4"/>
    <protectedRange sqref="D11:D12 D20:F20 D13:G13 D31:F32" name="Rango3_1"/>
    <protectedRange sqref="D18:G19" name="Rango3_2"/>
    <protectedRange sqref="D47:G52 D34:G39 D28 D30:G30" name="Rango3_4_1"/>
    <protectedRange sqref="D57:G57 D42:G42" name="Rango3_1_3"/>
    <protectedRange sqref="D53:G54 D40:G41" name="Rango3_1_1_1"/>
    <protectedRange sqref="D55:G55" name="Rango3_2_1_1"/>
    <protectedRange sqref="D56:G56" name="Rango3_3_1"/>
    <protectedRange sqref="D17:G17" name="Rango3_2_1_3"/>
  </protectedRanges>
  <autoFilter ref="B1:B63"/>
  <mergeCells count="5">
    <mergeCell ref="A7:A63"/>
    <mergeCell ref="A4:G4"/>
    <mergeCell ref="A5:G5"/>
    <mergeCell ref="A1:A3"/>
    <mergeCell ref="B1:G3"/>
  </mergeCells>
  <printOptions horizontalCentered="1" verticalCentered="1"/>
  <pageMargins left="0.3937007874015748" right="0.3937007874015748" top="0.3937007874015748" bottom="0.3937007874015748" header="0" footer="0"/>
  <pageSetup horizontalDpi="600" verticalDpi="600" orientation="portrait" paperSize="190" scale="70" r:id="rId2"/>
  <drawing r:id="rId1"/>
</worksheet>
</file>

<file path=xl/worksheets/sheet2.xml><?xml version="1.0" encoding="utf-8"?>
<worksheet xmlns="http://schemas.openxmlformats.org/spreadsheetml/2006/main" xmlns:r="http://schemas.openxmlformats.org/officeDocument/2006/relationships">
  <dimension ref="A1:AD62"/>
  <sheetViews>
    <sheetView zoomScalePageLayoutView="0" workbookViewId="0" topLeftCell="A1">
      <selection activeCell="C41" sqref="C41:I44"/>
    </sheetView>
  </sheetViews>
  <sheetFormatPr defaultColWidth="9.140625" defaultRowHeight="30" customHeight="1"/>
  <cols>
    <col min="1" max="1" width="20.140625" style="3" customWidth="1"/>
    <col min="2" max="2" width="4.421875" style="3" bestFit="1" customWidth="1"/>
    <col min="3" max="3" width="19.57421875" style="3" bestFit="1" customWidth="1"/>
    <col min="4" max="4" width="14.8515625" style="3" customWidth="1"/>
    <col min="5" max="5" width="15.28125" style="3" customWidth="1"/>
    <col min="6" max="6" width="4.00390625" style="3" hidden="1" customWidth="1"/>
    <col min="7" max="7" width="16.8515625" style="3" customWidth="1"/>
    <col min="8" max="8" width="25.421875" style="3" customWidth="1"/>
    <col min="9" max="9" width="19.140625" style="3" customWidth="1"/>
    <col min="10" max="10" width="9.140625" style="3" customWidth="1"/>
    <col min="11" max="11" width="11.7109375" style="3" customWidth="1"/>
    <col min="12" max="16384" width="9.140625" style="3" customWidth="1"/>
  </cols>
  <sheetData>
    <row r="1" spans="1:9" ht="22.5" customHeight="1">
      <c r="A1" s="85"/>
      <c r="B1" s="87" t="s">
        <v>63</v>
      </c>
      <c r="C1" s="88"/>
      <c r="D1" s="88"/>
      <c r="E1" s="88"/>
      <c r="F1" s="88"/>
      <c r="G1" s="88"/>
      <c r="H1" s="88"/>
      <c r="I1" s="89"/>
    </row>
    <row r="2" spans="1:9" ht="35.25" customHeight="1">
      <c r="A2" s="86"/>
      <c r="B2" s="90"/>
      <c r="C2" s="91"/>
      <c r="D2" s="91"/>
      <c r="E2" s="91"/>
      <c r="F2" s="91"/>
      <c r="G2" s="91"/>
      <c r="H2" s="91"/>
      <c r="I2" s="92"/>
    </row>
    <row r="3" spans="1:9" ht="11.25">
      <c r="A3" s="94" t="str">
        <f>IDENTIFICACIÓN!A4</f>
        <v>FECHA: Enero 2015 </v>
      </c>
      <c r="B3" s="94"/>
      <c r="C3" s="94"/>
      <c r="D3" s="94"/>
      <c r="E3" s="94"/>
      <c r="F3" s="94"/>
      <c r="G3" s="94"/>
      <c r="H3" s="94"/>
      <c r="I3" s="94"/>
    </row>
    <row r="4" spans="1:9" ht="11.25">
      <c r="A4" s="94" t="str">
        <f>IDENTIFICACIÓN!A5</f>
        <v>MAPA DE ANTICORRUPCIÒN DEL INSTITUTO MUNCIPAL PARA EL DEPORTE Y RECREACION DE IBAGUE</v>
      </c>
      <c r="B4" s="94"/>
      <c r="C4" s="94"/>
      <c r="D4" s="94"/>
      <c r="E4" s="94"/>
      <c r="F4" s="94"/>
      <c r="G4" s="94"/>
      <c r="H4" s="94"/>
      <c r="I4" s="94"/>
    </row>
    <row r="5" spans="1:9" ht="11.25">
      <c r="A5" s="93" t="s">
        <v>62</v>
      </c>
      <c r="B5" s="93" t="s">
        <v>1</v>
      </c>
      <c r="C5" s="93" t="s">
        <v>13</v>
      </c>
      <c r="D5" s="84" t="s">
        <v>21</v>
      </c>
      <c r="E5" s="84"/>
      <c r="F5" s="84"/>
      <c r="G5" s="84"/>
      <c r="H5" s="93" t="s">
        <v>17</v>
      </c>
      <c r="I5" s="93" t="s">
        <v>18</v>
      </c>
    </row>
    <row r="6" spans="1:9" ht="11.25">
      <c r="A6" s="93"/>
      <c r="B6" s="93"/>
      <c r="C6" s="93"/>
      <c r="D6" s="49" t="s">
        <v>14</v>
      </c>
      <c r="E6" s="49" t="s">
        <v>15</v>
      </c>
      <c r="F6" s="49"/>
      <c r="G6" s="49" t="s">
        <v>16</v>
      </c>
      <c r="H6" s="93"/>
      <c r="I6" s="93"/>
    </row>
    <row r="7" spans="1:28" ht="33.75">
      <c r="A7" s="95" t="str">
        <f>IDENTIFICACIÓN!A7</f>
        <v>.El Instituto Muncipal para el deporte y la recreación de Ibagué orienta su desempeño a satisfacer las necesidades y expectativas de la comunidad ibaguereña, mediante la administracion de los escenarios deportivos y el apoyo al deporte asociado, ….con el buen uso de los recursos, ….a través del mejoramiento continuo del sistema integrado de gestión, ….y un talento humano comprometido y competente. </v>
      </c>
      <c r="B7" s="35">
        <v>1</v>
      </c>
      <c r="C7" s="38" t="str">
        <f>IDENTIFICACIÓN!D7</f>
        <v>Direccionamiento desde el pliego de condiciones o términos de referencia</v>
      </c>
      <c r="D7" s="33">
        <v>1</v>
      </c>
      <c r="E7" s="33">
        <v>20</v>
      </c>
      <c r="F7" s="39" t="str">
        <f aca="true" t="shared" si="0" ref="F7:F17">CONCATENATE(D7,E7)</f>
        <v>120</v>
      </c>
      <c r="G7" s="35">
        <f aca="true" t="shared" si="1" ref="G7:G17">D7*E7</f>
        <v>20</v>
      </c>
      <c r="H7" s="37" t="str">
        <f aca="true" t="shared" si="2" ref="H7:H34">IF(G7=5,$AB$7,IF(G7=10,$AB$8,IF(G7=15,$AB$9,IF(G7=20,$AB$9,IF(G7=30,$AB$10,IF(G7=40,$AB$10,IF(G7=60,$AB$11,IF(G7=0,$AB$13,$AB$12))))))))</f>
        <v>Zona de riesgo moderado</v>
      </c>
      <c r="I7" s="37" t="str">
        <f>IF(F7="15",$AB$14,IF(F7="110",$AB$15,IF(F7="120",$AB$16,IF(F7="25",$AB$17,IF(F7="210",$AB$18,IF(F7="220",$AB$19,IF(F7="35",$AB$20,IF(F7="310",#REF!,#REF!))))))))</f>
        <v>Reducir y Compartir</v>
      </c>
      <c r="AB7" s="3" t="s">
        <v>23</v>
      </c>
    </row>
    <row r="8" spans="1:28" ht="36" customHeight="1">
      <c r="A8" s="96"/>
      <c r="B8" s="35">
        <v>2</v>
      </c>
      <c r="C8" s="38" t="str">
        <f>IDENTIFICACIÓN!D8</f>
        <v>Aclaraciones, adiciones, adendas y falta de  publicaciòn</v>
      </c>
      <c r="D8" s="33">
        <v>1</v>
      </c>
      <c r="E8" s="33">
        <v>20</v>
      </c>
      <c r="F8" s="39" t="str">
        <f t="shared" si="0"/>
        <v>120</v>
      </c>
      <c r="G8" s="35">
        <f t="shared" si="1"/>
        <v>20</v>
      </c>
      <c r="H8" s="37" t="str">
        <f t="shared" si="2"/>
        <v>Zona de riesgo moderado</v>
      </c>
      <c r="I8" s="40" t="str">
        <f>IF(F8="15",$AB$14,IF(F8="110",$AB$15,IF(F8="120",$AB$16,IF(F8="25",$AB$17,IF(F8="210",$AB$18,IF(F8="220",$AB$19,IF(F8="35",$AB$20,IF(F8="310",#REF!,#REF!))))))))</f>
        <v>Reducir y Compartir</v>
      </c>
      <c r="AB8" s="3" t="s">
        <v>24</v>
      </c>
    </row>
    <row r="9" spans="1:28" ht="33.75">
      <c r="A9" s="96"/>
      <c r="B9" s="35">
        <v>3</v>
      </c>
      <c r="C9" s="38" t="str">
        <f>IDENTIFICACIÓN!D9</f>
        <v>Falta de estudios serios de factibilidad y conveniencia</v>
      </c>
      <c r="D9" s="33">
        <v>1</v>
      </c>
      <c r="E9" s="33">
        <v>20</v>
      </c>
      <c r="F9" s="39" t="str">
        <f t="shared" si="0"/>
        <v>120</v>
      </c>
      <c r="G9" s="35">
        <f t="shared" si="1"/>
        <v>20</v>
      </c>
      <c r="H9" s="37" t="str">
        <f t="shared" si="2"/>
        <v>Zona de riesgo moderado</v>
      </c>
      <c r="I9" s="40" t="str">
        <f>IF(F9="15",$AB$14,IF(F9="110",$AB$15,IF(F9="120",$AB$16,IF(F9="25",$AB$17,IF(F9="210",$AB$18,IF(F9="220",$AB$19,IF(F9="35",$AB$20,IF(F9="310",#REF!,#REF!))))))))</f>
        <v>Reducir y Compartir</v>
      </c>
      <c r="AB9" s="3" t="s">
        <v>25</v>
      </c>
    </row>
    <row r="10" spans="1:28" ht="49.5" customHeight="1">
      <c r="A10" s="96"/>
      <c r="B10" s="35">
        <v>4</v>
      </c>
      <c r="C10" s="38" t="str">
        <f>IDENTIFICACIÓN!D10</f>
        <v>Fraccionamiento técnico</v>
      </c>
      <c r="D10" s="33">
        <v>1</v>
      </c>
      <c r="E10" s="33">
        <v>20</v>
      </c>
      <c r="F10" s="39" t="str">
        <f t="shared" si="0"/>
        <v>120</v>
      </c>
      <c r="G10" s="35">
        <f t="shared" si="1"/>
        <v>20</v>
      </c>
      <c r="H10" s="37" t="str">
        <f t="shared" si="2"/>
        <v>Zona de riesgo moderado</v>
      </c>
      <c r="I10" s="40" t="str">
        <f>IF(F10="15",$AB$14,IF(F10="110",$AB$15,IF(F10="120",$AB$16,IF(F10="25",$AB$17,IF(F10="210",$AB$18,IF(F10="220",$AB$19,IF(F10="35",$AB$20,IF(F10="310",#REF!,#REF!))))))))</f>
        <v>Reducir y Compartir</v>
      </c>
      <c r="AB10" s="3" t="s">
        <v>20</v>
      </c>
    </row>
    <row r="11" spans="1:28" ht="46.5" customHeight="1">
      <c r="A11" s="96"/>
      <c r="B11" s="35">
        <v>5</v>
      </c>
      <c r="C11" s="38" t="str">
        <f>IDENTIFICACIÓN!D11</f>
        <v>Monopolio de contratistas, repeticiòn de los mismos contratistas.</v>
      </c>
      <c r="D11" s="33">
        <v>1</v>
      </c>
      <c r="E11" s="33">
        <v>20</v>
      </c>
      <c r="F11" s="39" t="str">
        <f t="shared" si="0"/>
        <v>120</v>
      </c>
      <c r="G11" s="35">
        <f t="shared" si="1"/>
        <v>20</v>
      </c>
      <c r="H11" s="37" t="str">
        <f t="shared" si="2"/>
        <v>Zona de riesgo moderado</v>
      </c>
      <c r="I11" s="40" t="str">
        <f>IF(F11="15",$AB$14,IF(F11="110",$AB$15,IF(F11="120",$AB$16,IF(F11="25",$AB$17,IF(F11="210",$AB$18,IF(F11="220",$AB$19,IF(F11="35",$AB$20,IF(F11="310",#REF!,#REF!))))))))</f>
        <v>Reducir y Compartir</v>
      </c>
      <c r="AB11" s="3" t="s">
        <v>26</v>
      </c>
    </row>
    <row r="12" spans="1:28" ht="22.5">
      <c r="A12" s="96"/>
      <c r="B12" s="35">
        <v>6</v>
      </c>
      <c r="C12" s="38" t="str">
        <f>IDENTIFICACIÓN!D12</f>
        <v>Urgencia manifiesta</v>
      </c>
      <c r="D12" s="33">
        <v>1</v>
      </c>
      <c r="E12" s="33">
        <v>20</v>
      </c>
      <c r="F12" s="39" t="str">
        <f t="shared" si="0"/>
        <v>120</v>
      </c>
      <c r="G12" s="35">
        <f t="shared" si="1"/>
        <v>20</v>
      </c>
      <c r="H12" s="37" t="str">
        <f t="shared" si="2"/>
        <v>Zona de riesgo moderado</v>
      </c>
      <c r="I12" s="40" t="str">
        <f>IF(F12="15",$AB$14,IF(F12="110",$AB$15,IF(F12="120",$AB$16,IF(F12="25",$AB$17,IF(F12="210",$AB$18,IF(F12="220",$AB$19,IF(F12="35",$AB$20,IF(F12="310",#REF!,#REF!))))))))</f>
        <v>Reducir y Compartir</v>
      </c>
      <c r="AB12" s="3" t="s">
        <v>27</v>
      </c>
    </row>
    <row r="13" spans="1:9" ht="22.5">
      <c r="A13" s="96"/>
      <c r="B13" s="35">
        <v>7</v>
      </c>
      <c r="C13" s="38" t="str">
        <f>IDENTIFICACIÓN!D13</f>
        <v>Contratos Interadministrativos</v>
      </c>
      <c r="D13" s="33">
        <v>1</v>
      </c>
      <c r="E13" s="33">
        <v>20</v>
      </c>
      <c r="F13" s="39" t="str">
        <f t="shared" si="0"/>
        <v>120</v>
      </c>
      <c r="G13" s="35">
        <f t="shared" si="1"/>
        <v>20</v>
      </c>
      <c r="H13" s="37" t="str">
        <f t="shared" si="2"/>
        <v>Zona de riesgo moderado</v>
      </c>
      <c r="I13" s="40" t="str">
        <f>IF(F13="15",$AB$14,IF(F13="110",$AB$15,IF(F13="120",$AB$16,IF(F13="25",$AB$17,IF(F13="210",$AB$18,IF(F13="220",$AB$19,IF(F13="35",$AB$20,IF(F13="310",#REF!,#REF!))))))))</f>
        <v>Reducir y Compartir</v>
      </c>
    </row>
    <row r="14" spans="1:30" ht="58.5" customHeight="1">
      <c r="A14" s="96"/>
      <c r="B14" s="35">
        <v>8</v>
      </c>
      <c r="C14" s="38" t="str">
        <f>IDENTIFICACIÓN!D14</f>
        <v>Interventorias, supervisión</v>
      </c>
      <c r="D14" s="33">
        <v>1</v>
      </c>
      <c r="E14" s="33">
        <v>20</v>
      </c>
      <c r="F14" s="39" t="str">
        <f t="shared" si="0"/>
        <v>120</v>
      </c>
      <c r="G14" s="35">
        <f t="shared" si="1"/>
        <v>20</v>
      </c>
      <c r="H14" s="37" t="str">
        <f t="shared" si="2"/>
        <v>Zona de riesgo moderado</v>
      </c>
      <c r="I14" s="40" t="str">
        <f>IF(F14="15",$AB$14,IF(F14="110",$AB$15,IF(F14="120",$AB$16,IF(F14="25",$AB$17,IF(F14="210",$AB$18,IF(F14="220",$AB$19,IF(F14="35",$AB$20,IF(F14="310",#REF!,#REF!))))))))</f>
        <v>Reducir y Compartir</v>
      </c>
      <c r="Z14" s="3">
        <v>14</v>
      </c>
      <c r="AA14" s="4" t="s">
        <v>34</v>
      </c>
      <c r="AB14" s="5" t="s">
        <v>28</v>
      </c>
      <c r="AC14" s="6"/>
      <c r="AD14" s="7"/>
    </row>
    <row r="15" spans="1:30" ht="70.5" customHeight="1">
      <c r="A15" s="96"/>
      <c r="B15" s="35">
        <v>9</v>
      </c>
      <c r="C15" s="38" t="str">
        <f>IDENTIFICACIÓN!D15</f>
        <v>Irregular uso del contrato de prestación de servicios</v>
      </c>
      <c r="D15" s="33">
        <v>1</v>
      </c>
      <c r="E15" s="33">
        <v>20</v>
      </c>
      <c r="F15" s="39" t="str">
        <f t="shared" si="0"/>
        <v>120</v>
      </c>
      <c r="G15" s="35">
        <f t="shared" si="1"/>
        <v>20</v>
      </c>
      <c r="H15" s="37" t="str">
        <f t="shared" si="2"/>
        <v>Zona de riesgo moderado</v>
      </c>
      <c r="I15" s="40" t="str">
        <f>IF(F15="15",$AB$14,IF(F15="110",$AB$15,IF(F15="120",$AB$16,IF(F15="25",$AB$17,IF(F15="210",$AB$18,IF(F15="220",$AB$19,IF(F15="35",$AB$20,IF(F15="310",#REF!,#REF!))))))))</f>
        <v>Reducir y Compartir</v>
      </c>
      <c r="Z15" s="3">
        <v>15</v>
      </c>
      <c r="AA15" s="4" t="s">
        <v>35</v>
      </c>
      <c r="AB15" s="6" t="s">
        <v>29</v>
      </c>
      <c r="AC15" s="6"/>
      <c r="AD15" s="7"/>
    </row>
    <row r="16" spans="1:30" ht="57.75" customHeight="1">
      <c r="A16" s="96"/>
      <c r="B16" s="35">
        <v>10</v>
      </c>
      <c r="C16" s="38" t="str">
        <f>IDENTIFICACIÓN!D16</f>
        <v>Deficiencias Administrativas</v>
      </c>
      <c r="D16" s="33">
        <v>1</v>
      </c>
      <c r="E16" s="33">
        <v>20</v>
      </c>
      <c r="F16" s="39" t="str">
        <f t="shared" si="0"/>
        <v>120</v>
      </c>
      <c r="G16" s="35">
        <f t="shared" si="1"/>
        <v>20</v>
      </c>
      <c r="H16" s="37" t="str">
        <f t="shared" si="2"/>
        <v>Zona de riesgo moderado</v>
      </c>
      <c r="I16" s="40" t="str">
        <f>IF(F16="15",$AB$14,IF(F16="110",$AB$15,IF(F16="120",$AB$16,IF(F16="25",$AB$17,IF(F16="210",$AB$18,IF(F16="220",$AB$19,IF(F16="35",$AB$20,IF(F16="310",#REF!,#REF!))))))))</f>
        <v>Reducir y Compartir</v>
      </c>
      <c r="Z16" s="3">
        <v>16</v>
      </c>
      <c r="AA16" s="8" t="s">
        <v>36</v>
      </c>
      <c r="AB16" s="9" t="s">
        <v>29</v>
      </c>
      <c r="AC16" s="9"/>
      <c r="AD16" s="10"/>
    </row>
    <row r="17" spans="1:30" ht="61.5" customHeight="1">
      <c r="A17" s="96"/>
      <c r="B17" s="35">
        <v>11</v>
      </c>
      <c r="C17" s="38" t="str">
        <f>IDENTIFICACIÓN!D17</f>
        <v>No cumplimiento de la presentación del anteproyecto del Presupuesto dentro del calendario de aprobación</v>
      </c>
      <c r="D17" s="33">
        <v>1</v>
      </c>
      <c r="E17" s="33">
        <v>20</v>
      </c>
      <c r="F17" s="39" t="str">
        <f t="shared" si="0"/>
        <v>120</v>
      </c>
      <c r="G17" s="35">
        <f t="shared" si="1"/>
        <v>20</v>
      </c>
      <c r="H17" s="37" t="str">
        <f t="shared" si="2"/>
        <v>Zona de riesgo moderado</v>
      </c>
      <c r="I17" s="40" t="str">
        <f>IF(F17="15",$AB$14,IF(F17="110",$AB$15,IF(F17="120",$AB$16,IF(F17="25",$AB$17,IF(F17="210",$AB$18,IF(F17="220",$AB$19,IF(F17="35",$AB$20,IF(F17="310",#REF!,#REF!))))))))</f>
        <v>Reducir y Compartir</v>
      </c>
      <c r="Z17" s="3">
        <v>17</v>
      </c>
      <c r="AA17" s="4" t="s">
        <v>37</v>
      </c>
      <c r="AB17" s="6" t="s">
        <v>30</v>
      </c>
      <c r="AC17" s="6"/>
      <c r="AD17" s="7"/>
    </row>
    <row r="18" spans="1:30" ht="36" customHeight="1">
      <c r="A18" s="96"/>
      <c r="B18" s="35">
        <v>12</v>
      </c>
      <c r="C18" s="38" t="str">
        <f>IDENTIFICACIÓN!D18</f>
        <v>Adquirir compromisos no enmarcados dentro del presupuesto de gastos e inversión</v>
      </c>
      <c r="D18" s="33">
        <v>1</v>
      </c>
      <c r="E18" s="33">
        <v>20</v>
      </c>
      <c r="F18" s="39" t="str">
        <f aca="true" t="shared" si="3" ref="F18:F45">CONCATENATE(D18,E18)</f>
        <v>120</v>
      </c>
      <c r="G18" s="35">
        <f aca="true" t="shared" si="4" ref="G18:G34">D18*E18</f>
        <v>20</v>
      </c>
      <c r="H18" s="37" t="str">
        <f t="shared" si="2"/>
        <v>Zona de riesgo moderado</v>
      </c>
      <c r="I18" s="40" t="str">
        <f>IF(F18="15",$AB$14,IF(F18="110",$AB$15,IF(F18="120",$AB$16,IF(F18="25",$AB$17,IF(F18="210",$AB$18,IF(F18="220",$AB$19,IF(F18="35",$AB$20,IF(F18="310",#REF!,#REF!))))))))</f>
        <v>Reducir y Compartir</v>
      </c>
      <c r="Z18" s="3">
        <v>18</v>
      </c>
      <c r="AA18" s="11" t="s">
        <v>38</v>
      </c>
      <c r="AB18" s="12" t="s">
        <v>31</v>
      </c>
      <c r="AC18" s="12"/>
      <c r="AD18" s="13"/>
    </row>
    <row r="19" spans="1:30" ht="35.25" customHeight="1">
      <c r="A19" s="96"/>
      <c r="B19" s="35">
        <v>13</v>
      </c>
      <c r="C19" s="38" t="str">
        <f>IDENTIFICACIÓN!D19</f>
        <v>Pago de cuentas y manejo de recursos sin cumplimiento de requisitos</v>
      </c>
      <c r="D19" s="33">
        <v>1</v>
      </c>
      <c r="E19" s="33">
        <v>20</v>
      </c>
      <c r="F19" s="39" t="str">
        <f t="shared" si="3"/>
        <v>120</v>
      </c>
      <c r="G19" s="35">
        <f t="shared" si="4"/>
        <v>20</v>
      </c>
      <c r="H19" s="37" t="str">
        <f t="shared" si="2"/>
        <v>Zona de riesgo moderado</v>
      </c>
      <c r="I19" s="40" t="str">
        <f>IF(F19="15",$AB$14,IF(F19="110",$AB$15,IF(F19="120",$AB$16,IF(F19="25",$AB$17,IF(F19="210",$AB$18,IF(F19="220",$AB$19,IF(F19="35",$AB$20,IF(F19="310",#REF!,#REF!))))))))</f>
        <v>Reducir y Compartir</v>
      </c>
      <c r="Z19" s="3">
        <v>19</v>
      </c>
      <c r="AA19" s="8" t="s">
        <v>39</v>
      </c>
      <c r="AB19" s="9" t="s">
        <v>31</v>
      </c>
      <c r="AC19" s="9"/>
      <c r="AD19" s="10"/>
    </row>
    <row r="20" spans="1:30" ht="26.25" customHeight="1">
      <c r="A20" s="96"/>
      <c r="B20" s="35">
        <v>14</v>
      </c>
      <c r="C20" s="38" t="str">
        <f>IDENTIFICACIÓN!D20</f>
        <v>No cumplimiento de la elaboración de los documentos del movimiento de Almacén</v>
      </c>
      <c r="D20" s="33">
        <v>1</v>
      </c>
      <c r="E20" s="33">
        <v>10</v>
      </c>
      <c r="F20" s="39" t="str">
        <f t="shared" si="3"/>
        <v>110</v>
      </c>
      <c r="G20" s="35">
        <f t="shared" si="4"/>
        <v>10</v>
      </c>
      <c r="H20" s="37" t="str">
        <f t="shared" si="2"/>
        <v>Zona de riesgo tolerable</v>
      </c>
      <c r="I20" s="40" t="str">
        <f>IF(F20="15",$AB$14,IF(F20="110",$AB$15,IF(F20="120",$AB$16,IF(F20="25",$AB$17,IF(F20="210",$AB$18,IF(F20="220",$AB$19,IF(F20="35",$AB$20,IF(F20="310",#REF!,#REF!))))))))</f>
        <v>Reducir y Compartir</v>
      </c>
      <c r="Z20" s="3">
        <v>20</v>
      </c>
      <c r="AA20" s="4" t="s">
        <v>40</v>
      </c>
      <c r="AB20" s="6" t="s">
        <v>32</v>
      </c>
      <c r="AC20" s="6"/>
      <c r="AD20" s="7"/>
    </row>
    <row r="21" spans="1:27" ht="56.25">
      <c r="A21" s="96"/>
      <c r="B21" s="35">
        <v>15</v>
      </c>
      <c r="C21" s="38" t="str">
        <f>IDENTIFICACIÓN!D21</f>
        <v>Suscripción de obligaciones con personas naturales o jurídicas que no corresponden a la Misión de la Institución</v>
      </c>
      <c r="D21" s="33">
        <v>1</v>
      </c>
      <c r="E21" s="33">
        <v>20</v>
      </c>
      <c r="F21" s="39" t="str">
        <f t="shared" si="3"/>
        <v>120</v>
      </c>
      <c r="G21" s="35">
        <f t="shared" si="4"/>
        <v>20</v>
      </c>
      <c r="H21" s="37" t="str">
        <f t="shared" si="2"/>
        <v>Zona de riesgo moderado</v>
      </c>
      <c r="I21" s="40" t="str">
        <f>IF(F21="15",$AB$14,IF(F21="110",$AB$15,IF(F21="120",$AB$16,IF(F21="25",$AB$17,IF(F21="210",$AB$18,IF(F21="220",$AB$19,IF(F21="35",$AB$20,IF(F21="310",#REF!,#REF!))))))))</f>
        <v>Reducir y Compartir</v>
      </c>
      <c r="AA21" s="14"/>
    </row>
    <row r="22" spans="1:27" ht="29.25" customHeight="1">
      <c r="A22" s="96"/>
      <c r="B22" s="35">
        <v>16</v>
      </c>
      <c r="C22" s="38" t="str">
        <f>IDENTIFICACIÓN!D22</f>
        <v>Amiguismo</v>
      </c>
      <c r="D22" s="33">
        <v>1</v>
      </c>
      <c r="E22" s="33">
        <v>20</v>
      </c>
      <c r="F22" s="39" t="str">
        <f t="shared" si="3"/>
        <v>120</v>
      </c>
      <c r="G22" s="35">
        <f t="shared" si="4"/>
        <v>20</v>
      </c>
      <c r="H22" s="37" t="str">
        <f t="shared" si="2"/>
        <v>Zona de riesgo moderado</v>
      </c>
      <c r="I22" s="40" t="str">
        <f>IF(F22="15",$AB$14,IF(F22="110",$AB$15,IF(F22="120",$AB$16,IF(F22="25",$AB$17,IF(F22="210",$AB$18,IF(F22="220",$AB$19,IF(F22="35",$AB$20,IF(F22="310",#REF!,#REF!))))))))</f>
        <v>Reducir y Compartir</v>
      </c>
      <c r="AA22" s="14"/>
    </row>
    <row r="23" spans="1:27" ht="39" customHeight="1">
      <c r="A23" s="96"/>
      <c r="B23" s="35">
        <v>17</v>
      </c>
      <c r="C23" s="38" t="str">
        <f>IDENTIFICACIÓN!D23</f>
        <v>Registros contables que no concuerdan con el programa presupuestario de ingresos y rentas</v>
      </c>
      <c r="D23" s="33">
        <v>1</v>
      </c>
      <c r="E23" s="33">
        <v>5</v>
      </c>
      <c r="F23" s="39" t="str">
        <f t="shared" si="3"/>
        <v>15</v>
      </c>
      <c r="G23" s="35">
        <f t="shared" si="4"/>
        <v>5</v>
      </c>
      <c r="H23" s="37" t="str">
        <f t="shared" si="2"/>
        <v>Zona de riesgo aceptable</v>
      </c>
      <c r="I23" s="40" t="str">
        <f>IF(F23="15",$AB$14,IF(F23="110",$AB$15,IF(F23="120",$AB$16,IF(F23="25",$AB$17,IF(F23="210",$AB$18,IF(F23="220",$AB$19,IF(F23="35",$AB$20,IF(F23="310",#REF!,#REF!))))))))</f>
        <v>Asumir</v>
      </c>
      <c r="AA23" s="14"/>
    </row>
    <row r="24" spans="1:27" ht="56.25">
      <c r="A24" s="96"/>
      <c r="B24" s="35">
        <v>18</v>
      </c>
      <c r="C24" s="38" t="str">
        <f>IDENTIFICACIÓN!D24</f>
        <v>Desconocimiento del Plan de Desarrollo Municipal en lo relacionado con la política de recreación y deporte</v>
      </c>
      <c r="D24" s="33">
        <v>1</v>
      </c>
      <c r="E24" s="33">
        <v>20</v>
      </c>
      <c r="F24" s="39" t="str">
        <f t="shared" si="3"/>
        <v>120</v>
      </c>
      <c r="G24" s="35">
        <f t="shared" si="4"/>
        <v>20</v>
      </c>
      <c r="H24" s="37" t="str">
        <f t="shared" si="2"/>
        <v>Zona de riesgo moderado</v>
      </c>
      <c r="I24" s="40" t="str">
        <f>IF(F24="15",$AB$14,IF(F24="110",$AB$15,IF(F24="120",$AB$16,IF(F24="25",$AB$17,IF(F24="210",$AB$18,IF(F24="220",$AB$19,IF(F24="35",$AB$20,IF(F24="310",#REF!,#REF!))))))))</f>
        <v>Reducir y Compartir</v>
      </c>
      <c r="AA24" s="14"/>
    </row>
    <row r="25" spans="1:27" ht="35.25" customHeight="1">
      <c r="A25" s="96"/>
      <c r="B25" s="35">
        <v>19</v>
      </c>
      <c r="C25" s="38" t="str">
        <f>IDENTIFICACIÓN!D25</f>
        <v>Influencia en las auditorias</v>
      </c>
      <c r="D25" s="33">
        <v>1</v>
      </c>
      <c r="E25" s="33">
        <v>10</v>
      </c>
      <c r="F25" s="39" t="str">
        <f t="shared" si="3"/>
        <v>110</v>
      </c>
      <c r="G25" s="35">
        <f t="shared" si="4"/>
        <v>10</v>
      </c>
      <c r="H25" s="37" t="str">
        <f t="shared" si="2"/>
        <v>Zona de riesgo tolerable</v>
      </c>
      <c r="I25" s="40" t="str">
        <f>IF(F25="15",$AB$14,IF(F25="110",$AB$15,IF(F25="120",$AB$16,IF(F25="25",$AB$17,IF(F25="210",$AB$18,IF(F25="220",$AB$19,IF(F25="35",$AB$20,IF(F25="310",#REF!,#REF!))))))))</f>
        <v>Reducir y Compartir</v>
      </c>
      <c r="AA25" s="14"/>
    </row>
    <row r="26" spans="1:27" ht="48.75" customHeight="1">
      <c r="A26" s="96"/>
      <c r="B26" s="35">
        <v>20</v>
      </c>
      <c r="C26" s="38" t="str">
        <f>IDENTIFICACIÓN!D26</f>
        <v>Inadecuado manejo de expedientes y  documentos</v>
      </c>
      <c r="D26" s="33">
        <v>1</v>
      </c>
      <c r="E26" s="33">
        <v>10</v>
      </c>
      <c r="F26" s="39" t="str">
        <f t="shared" si="3"/>
        <v>110</v>
      </c>
      <c r="G26" s="35">
        <f t="shared" si="4"/>
        <v>10</v>
      </c>
      <c r="H26" s="37" t="str">
        <f t="shared" si="2"/>
        <v>Zona de riesgo tolerable</v>
      </c>
      <c r="I26" s="40" t="str">
        <f>IF(F26="15",$AB$14,IF(F26="110",$AB$15,IF(F26="120",$AB$16,IF(F26="25",$AB$17,IF(F26="210",$AB$18,IF(F26="220",$AB$19,IF(F26="35",$AB$20,IF(F26="310",#REF!,#REF!))))))))</f>
        <v>Reducir y Compartir</v>
      </c>
      <c r="AA26" s="14"/>
    </row>
    <row r="27" spans="1:27" ht="37.5" customHeight="1">
      <c r="A27" s="96"/>
      <c r="B27" s="35">
        <v>21</v>
      </c>
      <c r="C27" s="38" t="str">
        <f>IDENTIFICACIÓN!D27</f>
        <v>Desviación de Metas propuestas</v>
      </c>
      <c r="D27" s="33">
        <v>1</v>
      </c>
      <c r="E27" s="33">
        <v>20</v>
      </c>
      <c r="F27" s="39" t="str">
        <f t="shared" si="3"/>
        <v>120</v>
      </c>
      <c r="G27" s="35">
        <f t="shared" si="4"/>
        <v>20</v>
      </c>
      <c r="H27" s="37" t="str">
        <f t="shared" si="2"/>
        <v>Zona de riesgo moderado</v>
      </c>
      <c r="I27" s="40" t="str">
        <f>IF(F27="15",$AB$14,IF(F27="110",$AB$15,IF(F27="120",$AB$16,IF(F27="25",$AB$17,IF(F27="210",$AB$18,IF(F27="220",$AB$19,IF(F27="35",$AB$20,IF(F27="310",#REF!,#REF!))))))))</f>
        <v>Reducir y Compartir</v>
      </c>
      <c r="AA27" s="14"/>
    </row>
    <row r="28" spans="1:27" ht="46.5" customHeight="1">
      <c r="A28" s="96"/>
      <c r="B28" s="35">
        <v>22</v>
      </c>
      <c r="C28" s="38" t="str">
        <f>IDENTIFICACIÓN!D28</f>
        <v>Uso indebido de información</v>
      </c>
      <c r="D28" s="33">
        <v>1</v>
      </c>
      <c r="E28" s="33">
        <v>20</v>
      </c>
      <c r="F28" s="39" t="str">
        <f t="shared" si="3"/>
        <v>120</v>
      </c>
      <c r="G28" s="35">
        <f t="shared" si="4"/>
        <v>20</v>
      </c>
      <c r="H28" s="37" t="str">
        <f t="shared" si="2"/>
        <v>Zona de riesgo moderado</v>
      </c>
      <c r="I28" s="40" t="str">
        <f>IF(F28="15",$AB$14,IF(F28="110",$AB$15,IF(F28="120",$AB$16,IF(F28="25",$AB$17,IF(F28="210",$AB$18,IF(F28="220",$AB$19,IF(F28="35",$AB$20,IF(F28="310",#REF!,#REF!))))))))</f>
        <v>Reducir y Compartir</v>
      </c>
      <c r="AA28" s="14"/>
    </row>
    <row r="29" spans="1:9" ht="57.75" customHeight="1">
      <c r="A29" s="96"/>
      <c r="B29" s="35">
        <v>23</v>
      </c>
      <c r="C29" s="38" t="str">
        <f>IDENTIFICACIÓN!D29</f>
        <v>Desvió de Plan Operativo</v>
      </c>
      <c r="D29" s="33">
        <v>1</v>
      </c>
      <c r="E29" s="33">
        <v>20</v>
      </c>
      <c r="F29" s="39" t="str">
        <f t="shared" si="3"/>
        <v>120</v>
      </c>
      <c r="G29" s="35">
        <f t="shared" si="4"/>
        <v>20</v>
      </c>
      <c r="H29" s="37" t="str">
        <f t="shared" si="2"/>
        <v>Zona de riesgo moderado</v>
      </c>
      <c r="I29" s="40" t="str">
        <f>IF(F29="15",$AB$14,IF(F29="110",$AB$15,IF(F29="120",$AB$16,IF(F29="25",$AB$17,IF(F29="210",$AB$18,IF(F29="220",$AB$19,IF(F29="35",$AB$20,IF(F29="310",#REF!,#REF!))))))))</f>
        <v>Reducir y Compartir</v>
      </c>
    </row>
    <row r="30" spans="1:9" ht="82.5" customHeight="1">
      <c r="A30" s="96"/>
      <c r="B30" s="35">
        <v>24</v>
      </c>
      <c r="C30" s="38" t="str">
        <f>IDENTIFICACIÓN!D30</f>
        <v>Recursos tecnológicos inapropiados</v>
      </c>
      <c r="D30" s="33">
        <v>1</v>
      </c>
      <c r="E30" s="33">
        <v>20</v>
      </c>
      <c r="F30" s="39" t="str">
        <f t="shared" si="3"/>
        <v>120</v>
      </c>
      <c r="G30" s="35">
        <f t="shared" si="4"/>
        <v>20</v>
      </c>
      <c r="H30" s="37" t="str">
        <f t="shared" si="2"/>
        <v>Zona de riesgo moderado</v>
      </c>
      <c r="I30" s="40" t="str">
        <f>IF(F30="15",$AB$14,IF(F30="110",$AB$15,IF(F30="120",$AB$16,IF(F30="25",$AB$17,IF(F30="210",$AB$18,IF(F30="220",$AB$19,IF(F30="35",$AB$20,IF(F30="310",#REF!,#REF!))))))))</f>
        <v>Reducir y Compartir</v>
      </c>
    </row>
    <row r="31" spans="1:9" ht="48.75" customHeight="1">
      <c r="A31" s="96"/>
      <c r="B31" s="35">
        <v>25</v>
      </c>
      <c r="C31" s="38" t="str">
        <f>IDENTIFICACIÓN!D31</f>
        <v>Falta de programación</v>
      </c>
      <c r="D31" s="33">
        <v>1</v>
      </c>
      <c r="E31" s="33">
        <v>10</v>
      </c>
      <c r="F31" s="39" t="str">
        <f t="shared" si="3"/>
        <v>110</v>
      </c>
      <c r="G31" s="35">
        <f t="shared" si="4"/>
        <v>10</v>
      </c>
      <c r="H31" s="37" t="str">
        <f t="shared" si="2"/>
        <v>Zona de riesgo tolerable</v>
      </c>
      <c r="I31" s="40" t="str">
        <f>IF(F31="15",$AB$14,IF(F31="110",$AB$15,IF(F31="120",$AB$16,IF(F31="25",$AB$17,IF(F31="210",$AB$18,IF(F31="220",$AB$19,IF(F31="35",$AB$20,IF(F31="310",#REF!,#REF!))))))))</f>
        <v>Reducir y Compartir</v>
      </c>
    </row>
    <row r="32" spans="1:9" ht="48.75" customHeight="1">
      <c r="A32" s="96"/>
      <c r="B32" s="35">
        <v>26</v>
      </c>
      <c r="C32" s="38" t="str">
        <f>IDENTIFICACIÓN!D32</f>
        <v>Baja estructura informática</v>
      </c>
      <c r="D32" s="33">
        <v>1</v>
      </c>
      <c r="E32" s="33">
        <v>20</v>
      </c>
      <c r="F32" s="39" t="str">
        <f t="shared" si="3"/>
        <v>120</v>
      </c>
      <c r="G32" s="35">
        <f t="shared" si="4"/>
        <v>20</v>
      </c>
      <c r="H32" s="37" t="str">
        <f t="shared" si="2"/>
        <v>Zona de riesgo moderado</v>
      </c>
      <c r="I32" s="40" t="str">
        <f>IF(F32="15",$AB$14,IF(F32="110",$AB$15,IF(F32="120",$AB$16,IF(F32="25",$AB$17,IF(F32="210",$AB$18,IF(F32="220",$AB$19,IF(F32="35",$AB$20,IF(F32="310",#REF!,#REF!))))))))</f>
        <v>Reducir y Compartir</v>
      </c>
    </row>
    <row r="33" spans="1:9" ht="35.25" customHeight="1">
      <c r="A33" s="96"/>
      <c r="B33" s="35">
        <v>27</v>
      </c>
      <c r="C33" s="38" t="str">
        <f>IDENTIFICACIÓN!D33</f>
        <v>Sistemas de información</v>
      </c>
      <c r="D33" s="33">
        <v>1</v>
      </c>
      <c r="E33" s="33">
        <v>20</v>
      </c>
      <c r="F33" s="39" t="str">
        <f t="shared" si="3"/>
        <v>120</v>
      </c>
      <c r="G33" s="35">
        <f t="shared" si="4"/>
        <v>20</v>
      </c>
      <c r="H33" s="37" t="str">
        <f t="shared" si="2"/>
        <v>Zona de riesgo moderado</v>
      </c>
      <c r="I33" s="40" t="str">
        <f>IF(F33="15",$AB$14,IF(F33="110",$AB$15,IF(F33="120",$AB$16,IF(F33="25",$AB$17,IF(F33="210",$AB$18,IF(F33="220",$AB$19,IF(F33="35",$AB$20,IF(F33="310",#REF!,#REF!))))))))</f>
        <v>Reducir y Compartir</v>
      </c>
    </row>
    <row r="34" spans="1:9" ht="36.75" customHeight="1">
      <c r="A34" s="96"/>
      <c r="B34" s="35">
        <v>28</v>
      </c>
      <c r="C34" s="38" t="str">
        <f>IDENTIFICACIÓN!D34</f>
        <v>Red informática</v>
      </c>
      <c r="D34" s="33">
        <v>1</v>
      </c>
      <c r="E34" s="33">
        <v>5</v>
      </c>
      <c r="F34" s="39" t="str">
        <f t="shared" si="3"/>
        <v>15</v>
      </c>
      <c r="G34" s="35">
        <f t="shared" si="4"/>
        <v>5</v>
      </c>
      <c r="H34" s="37" t="str">
        <f t="shared" si="2"/>
        <v>Zona de riesgo aceptable</v>
      </c>
      <c r="I34" s="40" t="str">
        <f>IF(F34="15",$AB$14,IF(F34="110",$AB$15,IF(F34="120",$AB$16,IF(F34="25",$AB$17,IF(F34="210",$AB$18,IF(F34="220",$AB$19,IF(F34="35",$AB$20,IF(F34="310",#REF!,#REF!))))))))</f>
        <v>Asumir</v>
      </c>
    </row>
    <row r="35" spans="1:9" ht="35.25" customHeight="1">
      <c r="A35" s="96"/>
      <c r="B35" s="35">
        <v>29</v>
      </c>
      <c r="C35" s="38" t="str">
        <f>IDENTIFICACIÓN!D35</f>
        <v>Seguridad en el manejo de la información</v>
      </c>
      <c r="D35" s="33">
        <v>2</v>
      </c>
      <c r="E35" s="33">
        <v>5</v>
      </c>
      <c r="F35" s="39" t="str">
        <f t="shared" si="3"/>
        <v>25</v>
      </c>
      <c r="G35" s="35">
        <f aca="true" t="shared" si="5" ref="G35:G45">D35*E35</f>
        <v>10</v>
      </c>
      <c r="H35" s="37" t="str">
        <f aca="true" t="shared" si="6" ref="H35:H45">IF(G35=5,$AB$7,IF(G35=10,$AB$8,IF(G35=15,$AB$9,IF(G35=20,$AB$9,IF(G35=30,$AB$10,IF(G35=40,$AB$10,IF(G35=60,$AB$11,IF(G35=0,$AB$13,$AB$12))))))))</f>
        <v>Zona de riesgo tolerable</v>
      </c>
      <c r="I35" s="40" t="str">
        <f>IF(F35="15",$AB$14,IF(F35="110",$AB$15,IF(F35="120",$AB$16,IF(F35="25",$AB$17,IF(F35="210",$AB$18,IF(F35="220",$AB$19,IF(F35="35",$AB$20,IF(F35="310",#REF!,#REF!))))))))</f>
        <v>Asumir y Reducir</v>
      </c>
    </row>
    <row r="36" spans="1:9" ht="36" customHeight="1">
      <c r="A36" s="96"/>
      <c r="B36" s="35">
        <v>30</v>
      </c>
      <c r="C36" s="38" t="str">
        <f>IDENTIFICACIÓN!D36</f>
        <v>Que los recursos para el deporte no inviertan adecuadamente y en los porcentajes exiidos para ello. Dando incumpliento a las metas propuestas en el plan de desarrollo.</v>
      </c>
      <c r="D36" s="33">
        <v>1</v>
      </c>
      <c r="E36" s="33">
        <v>10</v>
      </c>
      <c r="F36" s="39" t="str">
        <f t="shared" si="3"/>
        <v>110</v>
      </c>
      <c r="G36" s="35">
        <f t="shared" si="5"/>
        <v>10</v>
      </c>
      <c r="H36" s="37" t="str">
        <f t="shared" si="6"/>
        <v>Zona de riesgo tolerable</v>
      </c>
      <c r="I36" s="40" t="str">
        <f>IF(F36="15",$AB$14,IF(F36="110",$AB$15,IF(F36="120",$AB$16,IF(F36="25",$AB$17,IF(F36="210",$AB$18,IF(F36="220",$AB$19,IF(F36="35",$AB$20,IF(F36="310",#REF!,#REF!))))))))</f>
        <v>Reducir y Compartir</v>
      </c>
    </row>
    <row r="37" spans="1:9" ht="35.25" customHeight="1">
      <c r="A37" s="96"/>
      <c r="B37" s="35">
        <v>31</v>
      </c>
      <c r="C37" s="38" t="str">
        <f>IDENTIFICACIÓN!D37</f>
        <v>Actualizaciòn mapa de riesgos</v>
      </c>
      <c r="D37" s="33">
        <v>1</v>
      </c>
      <c r="E37" s="33">
        <v>5</v>
      </c>
      <c r="F37" s="39" t="str">
        <f t="shared" si="3"/>
        <v>15</v>
      </c>
      <c r="G37" s="35">
        <f t="shared" si="5"/>
        <v>5</v>
      </c>
      <c r="H37" s="37" t="str">
        <f t="shared" si="6"/>
        <v>Zona de riesgo aceptable</v>
      </c>
      <c r="I37" s="40" t="str">
        <f>IF(F37="15",$AB$14,IF(F37="110",$AB$15,IF(F37="120",$AB$16,IF(F37="25",$AB$17,IF(F37="210",$AB$18,IF(F37="220",$AB$19,IF(F37="35",$AB$20,IF(F37="310",#REF!,#REF!))))))))</f>
        <v>Asumir</v>
      </c>
    </row>
    <row r="38" spans="1:9" ht="40.5" customHeight="1">
      <c r="A38" s="96"/>
      <c r="B38" s="35">
        <v>32</v>
      </c>
      <c r="C38" s="38" t="str">
        <f>IDENTIFICACIÓN!D38</f>
        <v> Tramites innecesarios</v>
      </c>
      <c r="D38" s="33">
        <v>2</v>
      </c>
      <c r="E38" s="33">
        <v>20</v>
      </c>
      <c r="F38" s="39" t="str">
        <f t="shared" si="3"/>
        <v>220</v>
      </c>
      <c r="G38" s="35">
        <f t="shared" si="5"/>
        <v>40</v>
      </c>
      <c r="H38" s="37" t="str">
        <f t="shared" si="6"/>
        <v>Zona de riesgo importante</v>
      </c>
      <c r="I38" s="40" t="str">
        <f>IF(F38="15",$AB$14,IF(F38="110",$AB$15,IF(F38="120",$AB$16,IF(F38="25",$AB$17,IF(F38="210",$AB$18,IF(F38="220",$AB$19,IF(F38="35",$AB$20,IF(F38="310",#REF!,#REF!))))))))</f>
        <v>Reducir, Evitar y Compartir</v>
      </c>
    </row>
    <row r="39" spans="1:9" ht="68.25" customHeight="1">
      <c r="A39" s="96"/>
      <c r="B39" s="35">
        <v>33</v>
      </c>
      <c r="C39" s="38" t="str">
        <f>IDENTIFICACIÓN!D39</f>
        <v>Rendiciòn de informes en forma puntual</v>
      </c>
      <c r="D39" s="33">
        <v>2</v>
      </c>
      <c r="E39" s="33">
        <v>20</v>
      </c>
      <c r="F39" s="39" t="str">
        <f t="shared" si="3"/>
        <v>220</v>
      </c>
      <c r="G39" s="35">
        <f t="shared" si="5"/>
        <v>40</v>
      </c>
      <c r="H39" s="37" t="str">
        <f t="shared" si="6"/>
        <v>Zona de riesgo importante</v>
      </c>
      <c r="I39" s="40" t="str">
        <f>IF(F39="15",$AB$14,IF(F39="110",$AB$15,IF(F39="120",$AB$16,IF(F39="25",$AB$17,IF(F39="210",$AB$18,IF(F39="220",$AB$19,IF(F39="35",$AB$20,IF(F39="310",#REF!,#REF!))))))))</f>
        <v>Reducir, Evitar y Compartir</v>
      </c>
    </row>
    <row r="40" spans="1:9" ht="48" customHeight="1">
      <c r="A40" s="96"/>
      <c r="B40" s="35">
        <v>34</v>
      </c>
      <c r="C40" s="38" t="str">
        <f>IDENTIFICACIÓN!D40</f>
        <v>Imparcialidad en las evaluaciones</v>
      </c>
      <c r="D40" s="33">
        <v>1</v>
      </c>
      <c r="E40" s="33">
        <v>20</v>
      </c>
      <c r="F40" s="39" t="str">
        <f t="shared" si="3"/>
        <v>120</v>
      </c>
      <c r="G40" s="35">
        <f t="shared" si="5"/>
        <v>20</v>
      </c>
      <c r="H40" s="37" t="str">
        <f t="shared" si="6"/>
        <v>Zona de riesgo moderado</v>
      </c>
      <c r="I40" s="40" t="str">
        <f>IF(F40="15",$AB$14,IF(F40="110",$AB$15,IF(F40="120",$AB$16,IF(F40="25",$AB$17,IF(F40="210",$AB$18,IF(F40="220",$AB$19,IF(F40="35",$AB$20,IF(F40="310",#REF!,#REF!))))))))</f>
        <v>Reducir y Compartir</v>
      </c>
    </row>
    <row r="41" spans="1:9" ht="36.75" customHeight="1">
      <c r="A41" s="96"/>
      <c r="B41" s="35">
        <v>35</v>
      </c>
      <c r="C41" s="38"/>
      <c r="D41" s="33"/>
      <c r="E41" s="33"/>
      <c r="F41" s="39"/>
      <c r="G41" s="35"/>
      <c r="H41" s="37"/>
      <c r="I41" s="40"/>
    </row>
    <row r="42" spans="1:9" ht="39" customHeight="1">
      <c r="A42" s="96"/>
      <c r="B42" s="35">
        <v>36</v>
      </c>
      <c r="C42" s="38"/>
      <c r="D42" s="33"/>
      <c r="E42" s="33"/>
      <c r="F42" s="39"/>
      <c r="G42" s="35"/>
      <c r="H42" s="37"/>
      <c r="I42" s="40"/>
    </row>
    <row r="43" spans="1:9" ht="58.5" customHeight="1">
      <c r="A43" s="96"/>
      <c r="B43" s="35">
        <v>37</v>
      </c>
      <c r="C43" s="38"/>
      <c r="D43" s="33"/>
      <c r="E43" s="33"/>
      <c r="F43" s="39"/>
      <c r="G43" s="35"/>
      <c r="H43" s="37"/>
      <c r="I43" s="40"/>
    </row>
    <row r="44" spans="1:9" ht="80.25" customHeight="1">
      <c r="A44" s="96"/>
      <c r="B44" s="35">
        <v>38</v>
      </c>
      <c r="C44" s="38"/>
      <c r="D44" s="33"/>
      <c r="E44" s="33"/>
      <c r="F44" s="39"/>
      <c r="G44" s="35"/>
      <c r="H44" s="37"/>
      <c r="I44" s="40"/>
    </row>
    <row r="45" spans="1:9" ht="84.75" customHeight="1">
      <c r="A45" s="96"/>
      <c r="B45" s="35">
        <v>39</v>
      </c>
      <c r="C45" s="38">
        <f>IDENTIFICACIÓN!D45</f>
        <v>0</v>
      </c>
      <c r="D45" s="33">
        <v>1</v>
      </c>
      <c r="E45" s="33">
        <v>10</v>
      </c>
      <c r="F45" s="39" t="str">
        <f t="shared" si="3"/>
        <v>110</v>
      </c>
      <c r="G45" s="35">
        <f t="shared" si="5"/>
        <v>10</v>
      </c>
      <c r="H45" s="37" t="str">
        <f t="shared" si="6"/>
        <v>Zona de riesgo tolerable</v>
      </c>
      <c r="I45" s="40" t="str">
        <f>IF(F45="15",$AB$14,IF(F45="110",$AB$15,IF(F45="120",$AB$16,IF(F45="25",$AB$17,IF(F45="210",$AB$18,IF(F45="220",$AB$19,IF(F45="35",$AB$20,IF(F45="310",#REF!,#REF!))))))))</f>
        <v>Reducir y Compartir</v>
      </c>
    </row>
    <row r="46" spans="1:9" ht="35.25" customHeight="1">
      <c r="A46" s="96"/>
      <c r="B46" s="35"/>
      <c r="C46" s="38"/>
      <c r="D46" s="41"/>
      <c r="E46" s="41"/>
      <c r="F46" s="39"/>
      <c r="G46" s="35"/>
      <c r="H46" s="37"/>
      <c r="I46" s="40"/>
    </row>
    <row r="47" spans="1:9" ht="35.25" customHeight="1">
      <c r="A47" s="96"/>
      <c r="B47" s="35"/>
      <c r="C47" s="38"/>
      <c r="D47" s="41"/>
      <c r="E47" s="41"/>
      <c r="F47" s="39"/>
      <c r="G47" s="35"/>
      <c r="H47" s="37"/>
      <c r="I47" s="40"/>
    </row>
    <row r="48" spans="1:9" ht="21.75" customHeight="1">
      <c r="A48" s="96"/>
      <c r="B48" s="35"/>
      <c r="C48" s="38"/>
      <c r="D48" s="41"/>
      <c r="E48" s="41"/>
      <c r="F48" s="39"/>
      <c r="G48" s="35"/>
      <c r="H48" s="37"/>
      <c r="I48" s="40"/>
    </row>
    <row r="49" spans="1:9" ht="18.75" customHeight="1">
      <c r="A49" s="96"/>
      <c r="B49" s="35"/>
      <c r="C49" s="38"/>
      <c r="D49" s="41"/>
      <c r="E49" s="41"/>
      <c r="F49" s="39"/>
      <c r="G49" s="35"/>
      <c r="H49" s="37"/>
      <c r="I49" s="40"/>
    </row>
    <row r="50" spans="1:9" ht="27.75" customHeight="1">
      <c r="A50" s="96"/>
      <c r="B50" s="35"/>
      <c r="C50" s="38"/>
      <c r="D50" s="41"/>
      <c r="E50" s="41"/>
      <c r="F50" s="39"/>
      <c r="G50" s="35"/>
      <c r="H50" s="37"/>
      <c r="I50" s="40"/>
    </row>
    <row r="51" spans="1:9" ht="70.5" customHeight="1">
      <c r="A51" s="96"/>
      <c r="B51" s="35"/>
      <c r="C51" s="38"/>
      <c r="D51" s="41"/>
      <c r="E51" s="41"/>
      <c r="F51" s="39"/>
      <c r="G51" s="35"/>
      <c r="H51" s="37"/>
      <c r="I51" s="40"/>
    </row>
    <row r="52" spans="1:9" ht="27" customHeight="1">
      <c r="A52" s="96"/>
      <c r="B52" s="35"/>
      <c r="C52" s="38"/>
      <c r="D52" s="41"/>
      <c r="E52" s="41"/>
      <c r="F52" s="39"/>
      <c r="G52" s="35"/>
      <c r="H52" s="37"/>
      <c r="I52" s="40"/>
    </row>
    <row r="53" spans="1:9" ht="21.75" customHeight="1">
      <c r="A53" s="96"/>
      <c r="B53" s="35"/>
      <c r="C53" s="38"/>
      <c r="D53" s="41"/>
      <c r="E53" s="41"/>
      <c r="F53" s="39"/>
      <c r="G53" s="35"/>
      <c r="H53" s="37"/>
      <c r="I53" s="40"/>
    </row>
    <row r="54" spans="1:9" ht="34.5" customHeight="1">
      <c r="A54" s="96"/>
      <c r="B54" s="35"/>
      <c r="C54" s="38"/>
      <c r="D54" s="41"/>
      <c r="E54" s="41"/>
      <c r="F54" s="39"/>
      <c r="G54" s="35"/>
      <c r="H54" s="37"/>
      <c r="I54" s="40"/>
    </row>
    <row r="55" spans="1:9" ht="46.5" customHeight="1">
      <c r="A55" s="96"/>
      <c r="B55" s="35"/>
      <c r="C55" s="38"/>
      <c r="D55" s="41"/>
      <c r="E55" s="41"/>
      <c r="F55" s="39"/>
      <c r="G55" s="35"/>
      <c r="H55" s="37"/>
      <c r="I55" s="40"/>
    </row>
    <row r="56" spans="1:9" ht="30" customHeight="1">
      <c r="A56" s="96"/>
      <c r="B56" s="35"/>
      <c r="C56" s="38"/>
      <c r="D56" s="41"/>
      <c r="E56" s="41"/>
      <c r="F56" s="39"/>
      <c r="G56" s="35"/>
      <c r="H56" s="37"/>
      <c r="I56" s="40"/>
    </row>
    <row r="57" spans="1:9" ht="57" customHeight="1">
      <c r="A57" s="96"/>
      <c r="B57" s="35"/>
      <c r="C57" s="38"/>
      <c r="D57" s="41"/>
      <c r="E57" s="41"/>
      <c r="F57" s="39"/>
      <c r="G57" s="35"/>
      <c r="H57" s="37"/>
      <c r="I57" s="40"/>
    </row>
    <row r="58" spans="1:9" ht="39.75" customHeight="1">
      <c r="A58" s="96"/>
      <c r="B58" s="35"/>
      <c r="C58" s="38"/>
      <c r="D58" s="41"/>
      <c r="E58" s="41"/>
      <c r="F58" s="39"/>
      <c r="G58" s="35"/>
      <c r="H58" s="37"/>
      <c r="I58" s="40"/>
    </row>
    <row r="59" spans="1:9" ht="48" customHeight="1">
      <c r="A59" s="96"/>
      <c r="B59" s="35"/>
      <c r="C59" s="38"/>
      <c r="D59" s="41"/>
      <c r="E59" s="41"/>
      <c r="F59" s="39"/>
      <c r="G59" s="35"/>
      <c r="H59" s="37"/>
      <c r="I59" s="40"/>
    </row>
    <row r="60" spans="1:9" ht="70.5" customHeight="1">
      <c r="A60" s="96"/>
      <c r="B60" s="35"/>
      <c r="C60" s="38"/>
      <c r="D60" s="41"/>
      <c r="E60" s="41"/>
      <c r="F60" s="39"/>
      <c r="G60" s="35"/>
      <c r="H60" s="37"/>
      <c r="I60" s="40"/>
    </row>
    <row r="61" spans="1:9" ht="36" customHeight="1">
      <c r="A61" s="96"/>
      <c r="B61" s="35"/>
      <c r="C61" s="38"/>
      <c r="D61" s="41"/>
      <c r="E61" s="41"/>
      <c r="F61" s="39"/>
      <c r="G61" s="35"/>
      <c r="H61" s="37"/>
      <c r="I61" s="40"/>
    </row>
    <row r="62" spans="1:9" ht="58.5" customHeight="1">
      <c r="A62" s="97"/>
      <c r="B62" s="35"/>
      <c r="C62" s="38"/>
      <c r="D62" s="41"/>
      <c r="E62" s="41"/>
      <c r="F62" s="39"/>
      <c r="G62" s="35"/>
      <c r="H62" s="37"/>
      <c r="I62" s="40"/>
    </row>
  </sheetData>
  <sheetProtection formatRows="0" insertRows="0"/>
  <protectedRanges>
    <protectedRange sqref="I8:I62" name="Rango2"/>
    <protectedRange sqref="D7:E11" name="Rango1_2_1"/>
    <protectedRange sqref="D12:E15" name="Rango1_2"/>
    <protectedRange sqref="D16:E20" name="Rango1_3"/>
    <protectedRange sqref="D21:E23" name="Rango1_1"/>
    <protectedRange sqref="D24:E33" name="Rango1_1_1"/>
    <protectedRange sqref="D34:E42" name="Rango1_4"/>
    <protectedRange sqref="D43:E51" name="Rango1_3_1"/>
    <protectedRange sqref="D52:E56" name="Rango1_2_2"/>
    <protectedRange sqref="D57:E62" name="Rango1_1_2"/>
  </protectedRanges>
  <mergeCells count="11">
    <mergeCell ref="A7:A62"/>
    <mergeCell ref="H5:H6"/>
    <mergeCell ref="I5:I6"/>
    <mergeCell ref="A5:A6"/>
    <mergeCell ref="C5:C6"/>
    <mergeCell ref="D5:G5"/>
    <mergeCell ref="A1:A2"/>
    <mergeCell ref="B1:I2"/>
    <mergeCell ref="B5:B6"/>
    <mergeCell ref="A3:I3"/>
    <mergeCell ref="A4:I4"/>
  </mergeCells>
  <dataValidations count="2">
    <dataValidation errorStyle="information" type="list" showErrorMessage="1" errorTitle="Valor no admitido" error="Este campo solo soporta los valores 5, 10 0 20, de acuerdo a la valoración del riesgo estimado.&#10;&#10;Para mas información consulte el gráfico al final de este libro." sqref="E7:E62">
      <formula1>$E$53:$E$55</formula1>
    </dataValidation>
    <dataValidation errorStyle="information" type="list" allowBlank="1" showErrorMessage="1" errorTitle="Valor no admitido" error="Este campo solo soporta los valores 1, 2 0 3, de acuerdo a la valoración del riesgo estimado.&#10;&#10;Para mas información consulte el gráfico al final de este libro." sqref="D7:D62">
      <formula1>$D$53:$D$55</formula1>
    </dataValidation>
  </dataValidations>
  <hyperlinks>
    <hyperlink ref="D5:G5" location="GRAFICOS!A1" display="CALIFICACIÓN (ver gráfico)"/>
  </hyperlinks>
  <printOptions horizontalCentered="1" verticalCentered="1"/>
  <pageMargins left="0.3937007874015748" right="0.3937007874015748" top="0.3937007874015748" bottom="0.3937007874015748" header="0" footer="0"/>
  <pageSetup horizontalDpi="600" verticalDpi="600" orientation="portrait" paperSize="119" scale="90" r:id="rId2"/>
  <drawing r:id="rId1"/>
</worksheet>
</file>

<file path=xl/worksheets/sheet3.xml><?xml version="1.0" encoding="utf-8"?>
<worksheet xmlns="http://schemas.openxmlformats.org/spreadsheetml/2006/main" xmlns:r="http://schemas.openxmlformats.org/officeDocument/2006/relationships">
  <dimension ref="A1:AA63"/>
  <sheetViews>
    <sheetView zoomScale="110" zoomScaleNormal="110" zoomScalePageLayoutView="0" workbookViewId="0" topLeftCell="A3">
      <selection activeCell="H41" sqref="H41"/>
    </sheetView>
  </sheetViews>
  <sheetFormatPr defaultColWidth="9.140625" defaultRowHeight="35.25" customHeight="1"/>
  <cols>
    <col min="1" max="1" width="16.140625" style="2" customWidth="1"/>
    <col min="2" max="2" width="3.57421875" style="2" bestFit="1" customWidth="1"/>
    <col min="3" max="3" width="20.00390625" style="2" customWidth="1"/>
    <col min="4" max="4" width="12.140625" style="2" customWidth="1"/>
    <col min="5" max="5" width="8.140625" style="2" customWidth="1"/>
    <col min="6" max="6" width="12.28125" style="2" customWidth="1"/>
    <col min="7" max="7" width="22.7109375" style="2" bestFit="1" customWidth="1"/>
    <col min="8" max="8" width="24.7109375" style="2" customWidth="1"/>
    <col min="9" max="10" width="27.421875" style="2" customWidth="1"/>
    <col min="11" max="16384" width="9.140625" style="2" customWidth="1"/>
  </cols>
  <sheetData>
    <row r="1" spans="1:10" ht="12.75" customHeight="1">
      <c r="A1" s="75"/>
      <c r="B1" s="77"/>
      <c r="C1" s="76" t="s">
        <v>64</v>
      </c>
      <c r="D1" s="76"/>
      <c r="E1" s="76"/>
      <c r="F1" s="76"/>
      <c r="G1" s="76"/>
      <c r="H1" s="76"/>
      <c r="I1" s="76"/>
      <c r="J1" s="77"/>
    </row>
    <row r="2" spans="1:10" ht="12.75" customHeight="1">
      <c r="A2" s="78"/>
      <c r="B2" s="80"/>
      <c r="C2" s="79"/>
      <c r="D2" s="79"/>
      <c r="E2" s="79"/>
      <c r="F2" s="79"/>
      <c r="G2" s="79"/>
      <c r="H2" s="79"/>
      <c r="I2" s="79"/>
      <c r="J2" s="80"/>
    </row>
    <row r="3" spans="1:10" ht="26.25" customHeight="1">
      <c r="A3" s="81"/>
      <c r="B3" s="83"/>
      <c r="C3" s="82"/>
      <c r="D3" s="82"/>
      <c r="E3" s="82"/>
      <c r="F3" s="82"/>
      <c r="G3" s="82"/>
      <c r="H3" s="82"/>
      <c r="I3" s="82"/>
      <c r="J3" s="83"/>
    </row>
    <row r="4" spans="1:10" ht="11.25">
      <c r="A4" s="71" t="str">
        <f>IDENTIFICACIÓN!A4</f>
        <v>FECHA: Enero 2015 </v>
      </c>
      <c r="B4" s="71"/>
      <c r="C4" s="71"/>
      <c r="D4" s="71"/>
      <c r="E4" s="71"/>
      <c r="F4" s="71"/>
      <c r="G4" s="71"/>
      <c r="H4" s="71"/>
      <c r="I4" s="71"/>
      <c r="J4" s="71"/>
    </row>
    <row r="5" spans="1:10" ht="11.25">
      <c r="A5" s="71" t="str">
        <f>IDENTIFICACIÓN!A5</f>
        <v>MAPA DE ANTICORRUPCIÒN DEL INSTITUTO MUNCIPAL PARA EL DEPORTE Y RECREACION DE IBAGUE</v>
      </c>
      <c r="B5" s="71"/>
      <c r="C5" s="71"/>
      <c r="D5" s="71"/>
      <c r="E5" s="71"/>
      <c r="F5" s="71"/>
      <c r="G5" s="71"/>
      <c r="H5" s="71"/>
      <c r="I5" s="71"/>
      <c r="J5" s="71"/>
    </row>
    <row r="6" spans="1:10" ht="11.25">
      <c r="A6" s="93" t="s">
        <v>62</v>
      </c>
      <c r="B6" s="93" t="s">
        <v>1</v>
      </c>
      <c r="C6" s="93" t="s">
        <v>2</v>
      </c>
      <c r="D6" s="102" t="s">
        <v>4</v>
      </c>
      <c r="E6" s="102"/>
      <c r="F6" s="102"/>
      <c r="G6" s="93" t="s">
        <v>19</v>
      </c>
      <c r="H6" s="101" t="s">
        <v>43</v>
      </c>
      <c r="I6" s="93" t="s">
        <v>9</v>
      </c>
      <c r="J6" s="93" t="s">
        <v>10</v>
      </c>
    </row>
    <row r="7" spans="1:10" ht="22.5">
      <c r="A7" s="93"/>
      <c r="B7" s="93"/>
      <c r="C7" s="93"/>
      <c r="D7" s="49" t="s">
        <v>5</v>
      </c>
      <c r="E7" s="49" t="s">
        <v>6</v>
      </c>
      <c r="F7" s="49" t="s">
        <v>4</v>
      </c>
      <c r="G7" s="93"/>
      <c r="H7" s="101"/>
      <c r="I7" s="93"/>
      <c r="J7" s="93"/>
    </row>
    <row r="8" spans="1:27" ht="111.75" customHeight="1">
      <c r="A8" s="98" t="str">
        <f>IDENTIFICACIÓN!A7</f>
        <v>.El Instituto Muncipal para el deporte y la recreación de Ibagué orienta su desempeño a satisfacer las necesidades y expectativas de la comunidad ibaguereña, mediante la administracion de los escenarios deportivos y el apoyo al deporte asociado, ….con el buen uso de los recursos, ….a través del mejoramiento continuo del sistema integrado de gestión, ….y un talento humano comprometido y competente. </v>
      </c>
      <c r="B8" s="35">
        <v>1</v>
      </c>
      <c r="C8" s="48" t="str">
        <f>ANÁLISIS!C7</f>
        <v>Direccionamiento desde el pliego de condiciones o términos de referencia</v>
      </c>
      <c r="D8" s="35">
        <f>ANÁLISIS!D7</f>
        <v>1</v>
      </c>
      <c r="E8" s="35">
        <f>ANÁLISIS!E7</f>
        <v>20</v>
      </c>
      <c r="F8" s="35">
        <f>ANÁLISIS!G7</f>
        <v>20</v>
      </c>
      <c r="G8" s="37" t="str">
        <f>ANÁLISIS!H7</f>
        <v>Zona de riesgo moderado</v>
      </c>
      <c r="H8" s="47" t="s">
        <v>185</v>
      </c>
      <c r="I8" s="29" t="s">
        <v>58</v>
      </c>
      <c r="J8" s="37" t="str">
        <f>IF(I8=$AA$8,$AA$18,IF(I8=$AA$9,$AA$19,IF(I8=$AA$10,$AA$20,IF(I8=$AA$11,$AA$21,IF(I8=$AA$12,#REF!,IF(I8=$AA$13,#REF!,IF(I8=$AA$14,#REF!,IF(I8=$AA$15,$AA$22,$AA$23))))))))</f>
        <v>Reducir y Compartir</v>
      </c>
      <c r="AA8" s="15" t="s">
        <v>45</v>
      </c>
    </row>
    <row r="9" spans="1:27" ht="51" customHeight="1">
      <c r="A9" s="99"/>
      <c r="B9" s="35">
        <v>2</v>
      </c>
      <c r="C9" s="48" t="str">
        <f>ANÁLISIS!C8</f>
        <v>Aclaraciones, adiciones, adendas y falta de  publicaciòn</v>
      </c>
      <c r="D9" s="35">
        <f>ANÁLISIS!D8</f>
        <v>1</v>
      </c>
      <c r="E9" s="35">
        <f>ANÁLISIS!E8</f>
        <v>20</v>
      </c>
      <c r="F9" s="35">
        <f>ANÁLISIS!G8</f>
        <v>20</v>
      </c>
      <c r="G9" s="37" t="str">
        <f>ANÁLISIS!H8</f>
        <v>Zona de riesgo moderado</v>
      </c>
      <c r="H9" s="47" t="s">
        <v>186</v>
      </c>
      <c r="I9" s="29" t="s">
        <v>58</v>
      </c>
      <c r="J9" s="40" t="str">
        <f>IF(I9=$AA$8,$AA$18,IF(I9=$AA$9,$AA$19,IF(I9=$AA$10,$AA$20,IF(I9=$AA$11,$AA$21,IF(I9=$AA$12,#REF!,IF(I9=$AA$13,#REF!,IF(I9=$AA$14,#REF!,IF(I9=$AA$15,$AA$22,$AA$23))))))))</f>
        <v>Reducir y Compartir</v>
      </c>
      <c r="AA9" s="15" t="s">
        <v>46</v>
      </c>
    </row>
    <row r="10" spans="1:27" ht="22.5">
      <c r="A10" s="99"/>
      <c r="B10" s="35">
        <v>3</v>
      </c>
      <c r="C10" s="48" t="str">
        <f>ANÁLISIS!C9</f>
        <v>Falta de estudios serios de factibilidad y conveniencia</v>
      </c>
      <c r="D10" s="35">
        <f>ANÁLISIS!D9</f>
        <v>1</v>
      </c>
      <c r="E10" s="35">
        <f>ANÁLISIS!E9</f>
        <v>20</v>
      </c>
      <c r="F10" s="35">
        <f>ANÁLISIS!G9</f>
        <v>20</v>
      </c>
      <c r="G10" s="37" t="str">
        <f>ANÁLISIS!H9</f>
        <v>Zona de riesgo moderado</v>
      </c>
      <c r="H10" s="47" t="s">
        <v>186</v>
      </c>
      <c r="I10" s="29" t="s">
        <v>54</v>
      </c>
      <c r="J10" s="40" t="str">
        <f>IF(I10=$AA$8,$AA$18,IF(I10=$AA$9,$AA$19,IF(I10=$AA$10,$AA$20,IF(I10=$AA$11,$AA$21,IF(I10=$AA$12,#REF!,IF(I10=$AA$13,#REF!,IF(I10=$AA$14,#REF!,IF(I10=$AA$15,$AA$22,$AA$23))))))))</f>
        <v>Reducir y Compartir</v>
      </c>
      <c r="AA10" s="15" t="s">
        <v>47</v>
      </c>
    </row>
    <row r="11" spans="1:27" ht="60" customHeight="1">
      <c r="A11" s="99"/>
      <c r="B11" s="35">
        <v>4</v>
      </c>
      <c r="C11" s="48" t="str">
        <f>ANÁLISIS!C10</f>
        <v>Fraccionamiento técnico</v>
      </c>
      <c r="D11" s="35">
        <f>ANÁLISIS!D10</f>
        <v>1</v>
      </c>
      <c r="E11" s="35">
        <f>ANÁLISIS!E10</f>
        <v>20</v>
      </c>
      <c r="F11" s="35">
        <f>ANÁLISIS!G10</f>
        <v>20</v>
      </c>
      <c r="G11" s="37" t="str">
        <f>ANÁLISIS!H10</f>
        <v>Zona de riesgo moderado</v>
      </c>
      <c r="H11" s="47" t="s">
        <v>186</v>
      </c>
      <c r="I11" s="29" t="s">
        <v>54</v>
      </c>
      <c r="J11" s="40" t="str">
        <f>IF(I11=$AA$8,$AA$18,IF(I11=$AA$9,$AA$19,IF(I11=$AA$10,$AA$20,IF(I11=$AA$11,$AA$21,IF(I11=$AA$12,#REF!,IF(I11=$AA$13,#REF!,IF(I11=$AA$14,#REF!,IF(I11=$AA$15,$AA$22,$AA$23))))))))</f>
        <v>Reducir y Compartir</v>
      </c>
      <c r="AA11" s="15" t="s">
        <v>48</v>
      </c>
    </row>
    <row r="12" spans="1:27" ht="49.5" customHeight="1">
      <c r="A12" s="99"/>
      <c r="B12" s="35">
        <v>5</v>
      </c>
      <c r="C12" s="48" t="str">
        <f>ANÁLISIS!C11</f>
        <v>Monopolio de contratistas, repeticiòn de los mismos contratistas.</v>
      </c>
      <c r="D12" s="35">
        <f>ANÁLISIS!D11</f>
        <v>1</v>
      </c>
      <c r="E12" s="35">
        <f>ANÁLISIS!E11</f>
        <v>20</v>
      </c>
      <c r="F12" s="35">
        <f>ANÁLISIS!G11</f>
        <v>20</v>
      </c>
      <c r="G12" s="37" t="str">
        <f>ANÁLISIS!H11</f>
        <v>Zona de riesgo moderado</v>
      </c>
      <c r="H12" s="47" t="s">
        <v>185</v>
      </c>
      <c r="I12" s="29" t="s">
        <v>54</v>
      </c>
      <c r="J12" s="40" t="str">
        <f>IF(I12=$AA$8,$AA$18,IF(I12=$AA$9,$AA$19,IF(I12=$AA$10,$AA$20,IF(I12=$AA$11,$AA$21,IF(I12=$AA$12,#REF!,IF(I12=$AA$13,#REF!,IF(I12=$AA$14,#REF!,IF(I12=$AA$15,$AA$22,$AA$23))))))))</f>
        <v>Reducir y Compartir</v>
      </c>
      <c r="AA12" s="15" t="s">
        <v>49</v>
      </c>
    </row>
    <row r="13" spans="1:27" ht="22.5">
      <c r="A13" s="99"/>
      <c r="B13" s="35">
        <v>6</v>
      </c>
      <c r="C13" s="48" t="str">
        <f>ANÁLISIS!C12</f>
        <v>Urgencia manifiesta</v>
      </c>
      <c r="D13" s="35">
        <f>ANÁLISIS!D12</f>
        <v>1</v>
      </c>
      <c r="E13" s="35">
        <f>ANÁLISIS!E12</f>
        <v>20</v>
      </c>
      <c r="F13" s="35">
        <f>ANÁLISIS!G12</f>
        <v>20</v>
      </c>
      <c r="G13" s="37" t="str">
        <f>ANÁLISIS!H12</f>
        <v>Zona de riesgo moderado</v>
      </c>
      <c r="H13" s="47" t="s">
        <v>187</v>
      </c>
      <c r="I13" s="29" t="s">
        <v>54</v>
      </c>
      <c r="J13" s="40" t="str">
        <f>IF(I13=$AA$8,$AA$18,IF(I13=$AA$9,$AA$19,IF(I13=$AA$10,$AA$20,IF(I13=$AA$11,$AA$21,IF(I13=$AA$12,#REF!,IF(I13=$AA$13,#REF!,IF(I13=$AA$14,#REF!,IF(I13=$AA$15,$AA$22,$AA$23))))))))</f>
        <v>Reducir y Compartir</v>
      </c>
      <c r="AA13" s="15" t="s">
        <v>50</v>
      </c>
    </row>
    <row r="14" spans="1:27" ht="87" customHeight="1">
      <c r="A14" s="99"/>
      <c r="B14" s="35">
        <v>7</v>
      </c>
      <c r="C14" s="48" t="str">
        <f>ANÁLISIS!C13</f>
        <v>Contratos Interadministrativos</v>
      </c>
      <c r="D14" s="35">
        <f>ANÁLISIS!D13</f>
        <v>1</v>
      </c>
      <c r="E14" s="35">
        <f>ANÁLISIS!E13</f>
        <v>20</v>
      </c>
      <c r="F14" s="35">
        <f>ANÁLISIS!G13</f>
        <v>20</v>
      </c>
      <c r="G14" s="37" t="str">
        <f>ANÁLISIS!H13</f>
        <v>Zona de riesgo moderado</v>
      </c>
      <c r="H14" s="47" t="s">
        <v>185</v>
      </c>
      <c r="I14" s="29" t="s">
        <v>58</v>
      </c>
      <c r="J14" s="40" t="str">
        <f>IF(I14=$AA$8,$AA$18,IF(I14=$AA$9,$AA$19,IF(I14=$AA$10,$AA$20,IF(I14=$AA$11,$AA$21,IF(I14=$AA$12,#REF!,IF(I14=$AA$13,#REF!,IF(I14=$AA$14,#REF!,IF(I14=$AA$15,$AA$22,$AA$23))))))))</f>
        <v>Reducir y Compartir</v>
      </c>
      <c r="AA14" s="15" t="s">
        <v>51</v>
      </c>
    </row>
    <row r="15" spans="1:27" ht="63.75" customHeight="1">
      <c r="A15" s="99"/>
      <c r="B15" s="35">
        <v>8</v>
      </c>
      <c r="C15" s="48" t="str">
        <f>ANÁLISIS!C14</f>
        <v>Interventorias, supervisión</v>
      </c>
      <c r="D15" s="35">
        <f>ANÁLISIS!D14</f>
        <v>1</v>
      </c>
      <c r="E15" s="35">
        <f>ANÁLISIS!E14</f>
        <v>20</v>
      </c>
      <c r="F15" s="35">
        <f>ANÁLISIS!G14</f>
        <v>20</v>
      </c>
      <c r="G15" s="37" t="str">
        <f>ANÁLISIS!H14</f>
        <v>Zona de riesgo moderado</v>
      </c>
      <c r="H15" s="47" t="s">
        <v>188</v>
      </c>
      <c r="I15" s="29" t="s">
        <v>54</v>
      </c>
      <c r="J15" s="40" t="str">
        <f>IF(I15=$AA$8,$AA$18,IF(I15=$AA$9,$AA$19,IF(I15=$AA$10,$AA$20,IF(I15=$AA$11,$AA$21,IF(I15=$AA$12,#REF!,IF(I15=$AA$13,#REF!,IF(I15=$AA$14,#REF!,IF(I15=$AA$15,$AA$22,$AA$23))))))))</f>
        <v>Reducir y Compartir</v>
      </c>
      <c r="AA15" s="15" t="s">
        <v>52</v>
      </c>
    </row>
    <row r="16" spans="1:27" ht="66" customHeight="1">
      <c r="A16" s="99"/>
      <c r="B16" s="35">
        <v>9</v>
      </c>
      <c r="C16" s="48" t="str">
        <f>ANÁLISIS!C15</f>
        <v>Irregular uso del contrato de prestación de servicios</v>
      </c>
      <c r="D16" s="35">
        <f>ANÁLISIS!D15</f>
        <v>1</v>
      </c>
      <c r="E16" s="35">
        <f>ANÁLISIS!E15</f>
        <v>20</v>
      </c>
      <c r="F16" s="35">
        <f>ANÁLISIS!G15</f>
        <v>20</v>
      </c>
      <c r="G16" s="37" t="str">
        <f>ANÁLISIS!H15</f>
        <v>Zona de riesgo moderado</v>
      </c>
      <c r="H16" s="47" t="s">
        <v>66</v>
      </c>
      <c r="I16" s="29" t="s">
        <v>54</v>
      </c>
      <c r="J16" s="40" t="str">
        <f>IF(I16=$AA$8,$AA$18,IF(I16=$AA$9,$AA$19,IF(I16=$AA$10,$AA$20,IF(I16=$AA$11,$AA$21,IF(I16=$AA$12,#REF!,IF(I16=$AA$13,#REF!,IF(I16=$AA$14,#REF!,IF(I16=$AA$15,$AA$22,$AA$23))))))))</f>
        <v>Reducir y Compartir</v>
      </c>
      <c r="AA16" s="15" t="s">
        <v>53</v>
      </c>
    </row>
    <row r="17" spans="1:10" ht="57.75" customHeight="1">
      <c r="A17" s="99"/>
      <c r="B17" s="35">
        <v>10</v>
      </c>
      <c r="C17" s="48" t="str">
        <f>ANÁLISIS!C16</f>
        <v>Deficiencias Administrativas</v>
      </c>
      <c r="D17" s="35">
        <f>ANÁLISIS!D16</f>
        <v>1</v>
      </c>
      <c r="E17" s="35">
        <f>ANÁLISIS!E16</f>
        <v>20</v>
      </c>
      <c r="F17" s="35">
        <f>ANÁLISIS!G16</f>
        <v>20</v>
      </c>
      <c r="G17" s="37" t="str">
        <f>ANÁLISIS!H16</f>
        <v>Zona de riesgo moderado</v>
      </c>
      <c r="H17" s="47" t="s">
        <v>188</v>
      </c>
      <c r="I17" s="29" t="s">
        <v>54</v>
      </c>
      <c r="J17" s="40" t="str">
        <f>IF(I17=$AA$8,$AA$18,IF(I17=$AA$9,$AA$19,IF(I17=$AA$10,$AA$20,IF(I17=$AA$11,$AA$21,IF(I17=$AA$12,#REF!,IF(I17=$AA$13,#REF!,IF(I17=$AA$14,#REF!,IF(I17=$AA$15,$AA$22,$AA$23))))))))</f>
        <v>Reducir y Compartir</v>
      </c>
    </row>
    <row r="18" spans="1:27" ht="60" customHeight="1">
      <c r="A18" s="99"/>
      <c r="B18" s="35">
        <v>11</v>
      </c>
      <c r="C18" s="48" t="str">
        <f>ANÁLISIS!C17</f>
        <v>No cumplimiento de la presentación del anteproyecto del Presupuesto dentro del calendario de aprobación</v>
      </c>
      <c r="D18" s="35">
        <f>ANÁLISIS!D17</f>
        <v>1</v>
      </c>
      <c r="E18" s="35">
        <f>ANÁLISIS!E17</f>
        <v>20</v>
      </c>
      <c r="F18" s="35">
        <f>ANÁLISIS!G17</f>
        <v>20</v>
      </c>
      <c r="G18" s="37" t="str">
        <f>ANÁLISIS!H17</f>
        <v>Zona de riesgo moderado</v>
      </c>
      <c r="H18" s="47" t="s">
        <v>186</v>
      </c>
      <c r="I18" s="29" t="s">
        <v>55</v>
      </c>
      <c r="J18" s="40" t="str">
        <f>IF(I18=$AA$8,$AA$18,IF(I18=$AA$9,$AA$19,IF(I18=$AA$10,$AA$20,IF(I18=$AA$11,$AA$21,IF(I18=$AA$12,#REF!,IF(I18=$AA$13,#REF!,IF(I18=$AA$14,#REF!,IF(I18=$AA$15,$AA$22,$AA$23))))))))</f>
        <v>Evitar, Reducir y Compartir</v>
      </c>
      <c r="Z18" s="16" t="s">
        <v>34</v>
      </c>
      <c r="AA18" s="17" t="s">
        <v>28</v>
      </c>
    </row>
    <row r="19" spans="1:27" ht="44.25" customHeight="1">
      <c r="A19" s="99"/>
      <c r="B19" s="35">
        <v>12</v>
      </c>
      <c r="C19" s="48" t="str">
        <f>ANÁLISIS!C18</f>
        <v>Adquirir compromisos no enmarcados dentro del presupuesto de gastos e inversión</v>
      </c>
      <c r="D19" s="35">
        <f>ANÁLISIS!D18</f>
        <v>1</v>
      </c>
      <c r="E19" s="35">
        <f>ANÁLISIS!E18</f>
        <v>20</v>
      </c>
      <c r="F19" s="35">
        <f>ANÁLISIS!G18</f>
        <v>20</v>
      </c>
      <c r="G19" s="37" t="str">
        <f>ANÁLISIS!H18</f>
        <v>Zona de riesgo moderado</v>
      </c>
      <c r="H19" s="47" t="s">
        <v>185</v>
      </c>
      <c r="I19" s="29" t="s">
        <v>54</v>
      </c>
      <c r="J19" s="40" t="str">
        <f>IF(I19=$AA$8,$AA$18,IF(I19=$AA$9,$AA$19,IF(I19=$AA$10,$AA$20,IF(I19=$AA$11,$AA$21,IF(I19=$AA$12,#REF!,IF(I19=$AA$13,#REF!,IF(I19=$AA$14,#REF!,IF(I19=$AA$15,$AA$22,$AA$23))))))))</f>
        <v>Reducir y Compartir</v>
      </c>
      <c r="Z19" s="16" t="s">
        <v>35</v>
      </c>
      <c r="AA19" s="18" t="s">
        <v>29</v>
      </c>
    </row>
    <row r="20" spans="1:27" ht="42.75" customHeight="1">
      <c r="A20" s="99"/>
      <c r="B20" s="35">
        <v>13</v>
      </c>
      <c r="C20" s="48" t="str">
        <f>ANÁLISIS!C19</f>
        <v>Pago de cuentas y manejo de recursos sin cumplimiento de requisitos</v>
      </c>
      <c r="D20" s="35">
        <f>ANÁLISIS!D19</f>
        <v>1</v>
      </c>
      <c r="E20" s="35">
        <f>ANÁLISIS!E19</f>
        <v>20</v>
      </c>
      <c r="F20" s="35">
        <f>ANÁLISIS!G19</f>
        <v>20</v>
      </c>
      <c r="G20" s="37" t="str">
        <f>ANÁLISIS!H19</f>
        <v>Zona de riesgo moderado</v>
      </c>
      <c r="H20" s="47" t="s">
        <v>186</v>
      </c>
      <c r="I20" s="29" t="s">
        <v>54</v>
      </c>
      <c r="J20" s="40" t="str">
        <f>IF(I20=$AA$8,$AA$18,IF(I20=$AA$9,$AA$19,IF(I20=$AA$10,$AA$20,IF(I20=$AA$11,$AA$21,IF(I20=$AA$12,#REF!,IF(I20=$AA$13,#REF!,IF(I20=$AA$14,#REF!,IF(I20=$AA$15,$AA$22,$AA$23))))))))</f>
        <v>Reducir y Compartir</v>
      </c>
      <c r="Z20" s="19" t="s">
        <v>36</v>
      </c>
      <c r="AA20" s="20" t="s">
        <v>29</v>
      </c>
    </row>
    <row r="21" spans="1:27" ht="33" customHeight="1">
      <c r="A21" s="99"/>
      <c r="B21" s="35">
        <v>14</v>
      </c>
      <c r="C21" s="48" t="str">
        <f>ANÁLISIS!C20</f>
        <v>No cumplimiento de la elaboración de los documentos del movimiento de Almacén</v>
      </c>
      <c r="D21" s="35">
        <f>ANÁLISIS!D20</f>
        <v>1</v>
      </c>
      <c r="E21" s="35">
        <f>ANÁLISIS!E20</f>
        <v>10</v>
      </c>
      <c r="F21" s="35">
        <f>ANÁLISIS!G20</f>
        <v>10</v>
      </c>
      <c r="G21" s="37" t="str">
        <f>ANÁLISIS!H20</f>
        <v>Zona de riesgo tolerable</v>
      </c>
      <c r="H21" s="47" t="s">
        <v>186</v>
      </c>
      <c r="I21" s="29" t="s">
        <v>54</v>
      </c>
      <c r="J21" s="40" t="str">
        <f>IF(I21=$AA$8,$AA$18,IF(I21=$AA$9,$AA$19,IF(I21=$AA$10,$AA$20,IF(I21=$AA$11,$AA$21,IF(I21=$AA$12,#REF!,IF(I21=$AA$13,#REF!,IF(I21=$AA$14,#REF!,IF(I21=$AA$15,$AA$22,$AA$23))))))))</f>
        <v>Reducir y Compartir</v>
      </c>
      <c r="Z21" s="16" t="s">
        <v>37</v>
      </c>
      <c r="AA21" s="18" t="s">
        <v>30</v>
      </c>
    </row>
    <row r="22" spans="1:27" ht="46.5" customHeight="1">
      <c r="A22" s="99"/>
      <c r="B22" s="35">
        <v>15</v>
      </c>
      <c r="C22" s="48" t="str">
        <f>ANÁLISIS!C21</f>
        <v>Suscripción de obligaciones con personas naturales o jurídicas que no corresponden a la Misión de la Institución</v>
      </c>
      <c r="D22" s="35">
        <f>ANÁLISIS!D21</f>
        <v>1</v>
      </c>
      <c r="E22" s="35">
        <f>ANÁLISIS!E21</f>
        <v>20</v>
      </c>
      <c r="F22" s="35">
        <f>ANÁLISIS!G21</f>
        <v>20</v>
      </c>
      <c r="G22" s="37" t="str">
        <f>ANÁLISIS!H21</f>
        <v>Zona de riesgo moderado</v>
      </c>
      <c r="H22" s="47" t="s">
        <v>186</v>
      </c>
      <c r="I22" s="29" t="s">
        <v>54</v>
      </c>
      <c r="J22" s="40" t="str">
        <f>IF(I22=$AA$8,$AA$18,IF(I22=$AA$9,$AA$19,IF(I22=$AA$10,$AA$20,IF(I22=$AA$11,$AA$21,IF(I22=$AA$12,#REF!,IF(I22=$AA$13,#REF!,IF(I22=$AA$14,#REF!,IF(I22=$AA$15,$AA$22,$AA$23))))))))</f>
        <v>Reducir y Compartir</v>
      </c>
      <c r="Z22" s="22" t="s">
        <v>41</v>
      </c>
      <c r="AA22" s="23" t="s">
        <v>31</v>
      </c>
    </row>
    <row r="23" spans="1:27" ht="39" customHeight="1">
      <c r="A23" s="99"/>
      <c r="B23" s="35">
        <v>16</v>
      </c>
      <c r="C23" s="48" t="str">
        <f>ANÁLISIS!C22</f>
        <v>Amiguismo</v>
      </c>
      <c r="D23" s="35">
        <f>ANÁLISIS!D22</f>
        <v>1</v>
      </c>
      <c r="E23" s="35">
        <f>ANÁLISIS!E22</f>
        <v>20</v>
      </c>
      <c r="F23" s="35">
        <f>ANÁLISIS!G22</f>
        <v>20</v>
      </c>
      <c r="G23" s="37" t="str">
        <f>ANÁLISIS!H22</f>
        <v>Zona de riesgo moderado</v>
      </c>
      <c r="H23" s="47" t="s">
        <v>186</v>
      </c>
      <c r="I23" s="29" t="s">
        <v>58</v>
      </c>
      <c r="J23" s="40" t="str">
        <f>IF(I23=$AA$8,$AA$18,IF(I23=$AA$9,$AA$19,IF(I23=$AA$10,$AA$20,IF(I23=$AA$11,$AA$21,IF(I23=$AA$12,#REF!,IF(I23=$AA$13,#REF!,IF(I23=$AA$14,#REF!,IF(I23=$AA$15,$AA$22,$AA$23))))))))</f>
        <v>Reducir y Compartir</v>
      </c>
      <c r="Z23" s="21" t="s">
        <v>42</v>
      </c>
      <c r="AA23" s="24" t="s">
        <v>33</v>
      </c>
    </row>
    <row r="24" spans="1:10" ht="46.5" customHeight="1">
      <c r="A24" s="99"/>
      <c r="B24" s="35">
        <v>17</v>
      </c>
      <c r="C24" s="48" t="str">
        <f>ANÁLISIS!C23</f>
        <v>Registros contables que no concuerdan con el programa presupuestario de ingresos y rentas</v>
      </c>
      <c r="D24" s="35">
        <f>ANÁLISIS!D23</f>
        <v>1</v>
      </c>
      <c r="E24" s="35">
        <f>ANÁLISIS!E23</f>
        <v>5</v>
      </c>
      <c r="F24" s="35">
        <f>ANÁLISIS!G23</f>
        <v>5</v>
      </c>
      <c r="G24" s="37" t="str">
        <f>ANÁLISIS!H23</f>
        <v>Zona de riesgo aceptable</v>
      </c>
      <c r="H24" s="47" t="s">
        <v>186</v>
      </c>
      <c r="I24" s="29" t="s">
        <v>54</v>
      </c>
      <c r="J24" s="40" t="str">
        <f>IF(I24=$AA$8,$AA$18,IF(I24=$AA$9,$AA$19,IF(I24=$AA$10,$AA$20,IF(I24=$AA$11,$AA$21,IF(I24=$AA$12,#REF!,IF(I24=$AA$13,#REF!,IF(I24=$AA$14,#REF!,IF(I24=$AA$15,$AA$22,$AA$23))))))))</f>
        <v>Reducir y Compartir</v>
      </c>
    </row>
    <row r="25" spans="1:10" ht="93.75" customHeight="1">
      <c r="A25" s="99"/>
      <c r="B25" s="35">
        <v>18</v>
      </c>
      <c r="C25" s="48" t="str">
        <f>ANÁLISIS!C24</f>
        <v>Desconocimiento del Plan de Desarrollo Municipal en lo relacionado con la política de recreación y deporte</v>
      </c>
      <c r="D25" s="35">
        <f>ANÁLISIS!D24</f>
        <v>1</v>
      </c>
      <c r="E25" s="35">
        <v>10</v>
      </c>
      <c r="F25" s="35">
        <f>ANÁLISIS!G24</f>
        <v>20</v>
      </c>
      <c r="G25" s="37" t="str">
        <f>ANÁLISIS!H24</f>
        <v>Zona de riesgo moderado</v>
      </c>
      <c r="H25" s="47" t="s">
        <v>186</v>
      </c>
      <c r="I25" s="29" t="s">
        <v>58</v>
      </c>
      <c r="J25" s="40" t="str">
        <f>IF(I25=$AA$8,$AA$18,IF(I25=$AA$9,$AA$19,IF(I25=$AA$10,$AA$20,IF(I25=$AA$11,$AA$21,IF(I25=$AA$12,#REF!,IF(I25=$AA$13,#REF!,IF(I25=$AA$14,#REF!,IF(I25=$AA$15,$AA$22,$AA$23))))))))</f>
        <v>Reducir y Compartir</v>
      </c>
    </row>
    <row r="26" spans="1:10" ht="38.25" customHeight="1">
      <c r="A26" s="99"/>
      <c r="B26" s="35">
        <v>19</v>
      </c>
      <c r="C26" s="48" t="str">
        <f>ANÁLISIS!C25</f>
        <v>Influencia en las auditorias</v>
      </c>
      <c r="D26" s="35">
        <f>ANÁLISIS!D25</f>
        <v>1</v>
      </c>
      <c r="E26" s="35">
        <v>10</v>
      </c>
      <c r="F26" s="35">
        <f>ANÁLISIS!G25</f>
        <v>10</v>
      </c>
      <c r="G26" s="37" t="str">
        <f>ANÁLISIS!H25</f>
        <v>Zona de riesgo tolerable</v>
      </c>
      <c r="H26" s="47" t="s">
        <v>185</v>
      </c>
      <c r="I26" s="29" t="s">
        <v>58</v>
      </c>
      <c r="J26" s="40" t="str">
        <f>IF(I26=$AA$8,$AA$18,IF(I26=$AA$9,$AA$19,IF(I26=$AA$10,$AA$20,IF(I26=$AA$11,$AA$21,IF(I26=$AA$12,#REF!,IF(I26=$AA$13,#REF!,IF(I26=$AA$14,#REF!,IF(I26=$AA$15,$AA$22,$AA$23))))))))</f>
        <v>Reducir y Compartir</v>
      </c>
    </row>
    <row r="27" spans="1:10" ht="51.75" customHeight="1">
      <c r="A27" s="99"/>
      <c r="B27" s="35">
        <v>20</v>
      </c>
      <c r="C27" s="48" t="str">
        <f>ANÁLISIS!C26</f>
        <v>Inadecuado manejo de expedientes y  documentos</v>
      </c>
      <c r="D27" s="35">
        <f>ANÁLISIS!D26</f>
        <v>1</v>
      </c>
      <c r="E27" s="35">
        <f>ANÁLISIS!E26</f>
        <v>10</v>
      </c>
      <c r="F27" s="35">
        <f>ANÁLISIS!G26</f>
        <v>10</v>
      </c>
      <c r="G27" s="37" t="str">
        <f>ANÁLISIS!H26</f>
        <v>Zona de riesgo tolerable</v>
      </c>
      <c r="H27" s="47" t="s">
        <v>185</v>
      </c>
      <c r="I27" s="29" t="s">
        <v>54</v>
      </c>
      <c r="J27" s="40" t="str">
        <f>IF(I27=$AA$8,$AA$18,IF(I27=$AA$9,$AA$19,IF(I27=$AA$10,$AA$20,IF(I27=$AA$11,$AA$21,IF(I27=$AA$12,#REF!,IF(I27=$AA$13,#REF!,IF(I27=$AA$14,#REF!,IF(I27=$AA$15,$AA$22,$AA$23))))))))</f>
        <v>Reducir y Compartir</v>
      </c>
    </row>
    <row r="28" spans="1:10" ht="47.25" customHeight="1">
      <c r="A28" s="99"/>
      <c r="B28" s="35">
        <v>21</v>
      </c>
      <c r="C28" s="48" t="str">
        <f>ANÁLISIS!C27</f>
        <v>Desviación de Metas propuestas</v>
      </c>
      <c r="D28" s="35">
        <f>ANÁLISIS!D27</f>
        <v>1</v>
      </c>
      <c r="E28" s="35">
        <f>ANÁLISIS!E27</f>
        <v>20</v>
      </c>
      <c r="F28" s="35">
        <f>ANÁLISIS!G27</f>
        <v>20</v>
      </c>
      <c r="G28" s="37" t="str">
        <f>ANÁLISIS!H27</f>
        <v>Zona de riesgo moderado</v>
      </c>
      <c r="H28" s="47" t="s">
        <v>185</v>
      </c>
      <c r="I28" s="29" t="s">
        <v>54</v>
      </c>
      <c r="J28" s="40" t="str">
        <f>IF(I28=$AA$8,$AA$18,IF(I28=$AA$9,$AA$19,IF(I28=$AA$10,$AA$20,IF(I28=$AA$11,$AA$21,IF(I28=$AA$12,#REF!,IF(I28=$AA$13,#REF!,IF(I28=$AA$14,#REF!,IF(I28=$AA$15,$AA$22,$AA$23))))))))</f>
        <v>Reducir y Compartir</v>
      </c>
    </row>
    <row r="29" spans="1:10" ht="59.25" customHeight="1">
      <c r="A29" s="99"/>
      <c r="B29" s="35">
        <v>22</v>
      </c>
      <c r="C29" s="48" t="str">
        <f>ANÁLISIS!C28</f>
        <v>Uso indebido de información</v>
      </c>
      <c r="D29" s="35">
        <f>ANÁLISIS!D28</f>
        <v>1</v>
      </c>
      <c r="E29" s="35">
        <f>ANÁLISIS!E28</f>
        <v>20</v>
      </c>
      <c r="F29" s="35">
        <f>ANÁLISIS!G28</f>
        <v>20</v>
      </c>
      <c r="G29" s="37" t="str">
        <f>ANÁLISIS!H28</f>
        <v>Zona de riesgo moderado</v>
      </c>
      <c r="H29" s="47" t="s">
        <v>185</v>
      </c>
      <c r="I29" s="29" t="s">
        <v>54</v>
      </c>
      <c r="J29" s="40" t="str">
        <f>IF(I29=$AA$8,$AA$18,IF(I29=$AA$9,$AA$19,IF(I29=$AA$10,$AA$20,IF(I29=$AA$11,$AA$21,IF(I29=$AA$12,#REF!,IF(I29=$AA$13,#REF!,IF(I29=$AA$14,#REF!,IF(I29=$AA$15,$AA$22,$AA$23))))))))</f>
        <v>Reducir y Compartir</v>
      </c>
    </row>
    <row r="30" spans="1:10" ht="60" customHeight="1">
      <c r="A30" s="99"/>
      <c r="B30" s="35">
        <v>23</v>
      </c>
      <c r="C30" s="48" t="str">
        <f>ANÁLISIS!C29</f>
        <v>Desvió de Plan Operativo</v>
      </c>
      <c r="D30" s="35">
        <f>ANÁLISIS!D29</f>
        <v>1</v>
      </c>
      <c r="E30" s="35">
        <f>ANÁLISIS!E29</f>
        <v>20</v>
      </c>
      <c r="F30" s="35">
        <f>ANÁLISIS!G29</f>
        <v>20</v>
      </c>
      <c r="G30" s="37" t="str">
        <f>ANÁLISIS!H29</f>
        <v>Zona de riesgo moderado</v>
      </c>
      <c r="H30" s="47" t="s">
        <v>186</v>
      </c>
      <c r="I30" s="29" t="s">
        <v>54</v>
      </c>
      <c r="J30" s="40" t="str">
        <f>IF(I30=$AA$8,$AA$18,IF(I30=$AA$9,$AA$19,IF(I30=$AA$10,$AA$20,IF(I30=$AA$11,$AA$21,IF(I30=$AA$12,#REF!,IF(I30=$AA$13,#REF!,IF(I30=$AA$14,#REF!,IF(I30=$AA$15,$AA$22,$AA$23))))))))</f>
        <v>Reducir y Compartir</v>
      </c>
    </row>
    <row r="31" spans="1:10" ht="84.75" customHeight="1">
      <c r="A31" s="99"/>
      <c r="B31" s="35">
        <v>24</v>
      </c>
      <c r="C31" s="48" t="str">
        <f>ANÁLISIS!C30</f>
        <v>Recursos tecnológicos inapropiados</v>
      </c>
      <c r="D31" s="35">
        <f>ANÁLISIS!D30</f>
        <v>1</v>
      </c>
      <c r="E31" s="35">
        <f>ANÁLISIS!E30</f>
        <v>20</v>
      </c>
      <c r="F31" s="35">
        <f>ANÁLISIS!G30</f>
        <v>20</v>
      </c>
      <c r="G31" s="37" t="str">
        <f>ANÁLISIS!H30</f>
        <v>Zona de riesgo moderado</v>
      </c>
      <c r="H31" s="47" t="s">
        <v>185</v>
      </c>
      <c r="I31" s="29" t="s">
        <v>54</v>
      </c>
      <c r="J31" s="40" t="str">
        <f>IF(I31=$AA$8,$AA$18,IF(I31=$AA$9,$AA$19,IF(I31=$AA$10,$AA$20,IF(I31=$AA$11,$AA$21,IF(I31=$AA$12,#REF!,IF(I31=$AA$13,#REF!,IF(I31=$AA$14,#REF!,IF(I31=$AA$15,$AA$22,$AA$23))))))))</f>
        <v>Reducir y Compartir</v>
      </c>
    </row>
    <row r="32" spans="1:10" ht="46.5" customHeight="1">
      <c r="A32" s="99"/>
      <c r="B32" s="35">
        <v>25</v>
      </c>
      <c r="C32" s="48" t="str">
        <f>ANÁLISIS!C31</f>
        <v>Falta de programación</v>
      </c>
      <c r="D32" s="35">
        <f>ANÁLISIS!D31</f>
        <v>1</v>
      </c>
      <c r="E32" s="35">
        <f>ANÁLISIS!E31</f>
        <v>10</v>
      </c>
      <c r="F32" s="35">
        <f>ANÁLISIS!G31</f>
        <v>10</v>
      </c>
      <c r="G32" s="37" t="str">
        <f>ANÁLISIS!H31</f>
        <v>Zona de riesgo tolerable</v>
      </c>
      <c r="H32" s="47" t="s">
        <v>186</v>
      </c>
      <c r="I32" s="29" t="s">
        <v>58</v>
      </c>
      <c r="J32" s="40" t="str">
        <f>IF(I32=$AA$8,$AA$18,IF(I32=$AA$9,$AA$19,IF(I32=$AA$10,$AA$20,IF(I32=$AA$11,$AA$21,IF(I32=$AA$12,#REF!,IF(I32=$AA$13,#REF!,IF(I32=$AA$14,#REF!,IF(I32=$AA$15,$AA$22,$AA$23))))))))</f>
        <v>Reducir y Compartir</v>
      </c>
    </row>
    <row r="33" spans="1:10" ht="57.75" customHeight="1">
      <c r="A33" s="99"/>
      <c r="B33" s="35">
        <v>26</v>
      </c>
      <c r="C33" s="37" t="str">
        <f>ANÁLISIS!C32</f>
        <v>Baja estructura informática</v>
      </c>
      <c r="D33" s="35">
        <f>ANÁLISIS!D32</f>
        <v>1</v>
      </c>
      <c r="E33" s="35">
        <f>ANÁLISIS!E32</f>
        <v>20</v>
      </c>
      <c r="F33" s="35">
        <f>ANÁLISIS!G32</f>
        <v>20</v>
      </c>
      <c r="G33" s="37" t="str">
        <f>ANÁLISIS!H32</f>
        <v>Zona de riesgo moderado</v>
      </c>
      <c r="H33" s="47" t="s">
        <v>184</v>
      </c>
      <c r="I33" s="29" t="s">
        <v>54</v>
      </c>
      <c r="J33" s="40" t="str">
        <f>IF(I33=$AA$8,$AA$18,IF(I33=$AA$9,$AA$19,IF(I33=$AA$10,$AA$20,IF(I33=$AA$11,$AA$21,IF(I33=$AA$12,#REF!,IF(I33=$AA$13,#REF!,IF(I33=$AA$14,#REF!,IF(I33=$AA$15,$AA$22,$AA$23))))))))</f>
        <v>Reducir y Compartir</v>
      </c>
    </row>
    <row r="34" spans="1:10" ht="35.25" customHeight="1">
      <c r="A34" s="99"/>
      <c r="B34" s="35">
        <v>27</v>
      </c>
      <c r="C34" s="37" t="str">
        <f>ANÁLISIS!C33</f>
        <v>Sistemas de información</v>
      </c>
      <c r="D34" s="35">
        <f>ANÁLISIS!D33</f>
        <v>1</v>
      </c>
      <c r="E34" s="35">
        <f>ANÁLISIS!E33</f>
        <v>20</v>
      </c>
      <c r="F34" s="35">
        <f>ANÁLISIS!G33</f>
        <v>20</v>
      </c>
      <c r="G34" s="37" t="str">
        <f>ANÁLISIS!H33</f>
        <v>Zona de riesgo moderado</v>
      </c>
      <c r="H34" s="42" t="s">
        <v>195</v>
      </c>
      <c r="I34" s="29" t="s">
        <v>54</v>
      </c>
      <c r="J34" s="40" t="str">
        <f>IF(I34=$AA$8,$AA$18,IF(I34=$AA$9,$AA$19,IF(I34=$AA$10,$AA$20,IF(I34=$AA$11,$AA$21,IF(I34=$AA$12,#REF!,IF(I34=$AA$13,#REF!,IF(I34=$AA$14,#REF!,IF(I34=$AA$15,$AA$22,$AA$23))))))))</f>
        <v>Reducir y Compartir</v>
      </c>
    </row>
    <row r="35" spans="1:10" ht="35.25" customHeight="1">
      <c r="A35" s="99"/>
      <c r="B35" s="35">
        <v>28</v>
      </c>
      <c r="C35" s="37" t="str">
        <f>ANÁLISIS!C34</f>
        <v>Red informática</v>
      </c>
      <c r="D35" s="35">
        <f>ANÁLISIS!D34</f>
        <v>1</v>
      </c>
      <c r="E35" s="35">
        <f>ANÁLISIS!E34</f>
        <v>5</v>
      </c>
      <c r="F35" s="35">
        <f>ANÁLISIS!G34</f>
        <v>5</v>
      </c>
      <c r="G35" s="37" t="str">
        <f>ANÁLISIS!H34</f>
        <v>Zona de riesgo aceptable</v>
      </c>
      <c r="H35" s="42" t="s">
        <v>195</v>
      </c>
      <c r="I35" s="29" t="s">
        <v>59</v>
      </c>
      <c r="J35" s="40" t="str">
        <f>IF(I35=$AA$8,$AA$18,IF(I35=$AA$9,$AA$19,IF(I35=$AA$10,$AA$20,IF(I35=$AA$11,$AA$21,IF(I35=$AA$12,#REF!,IF(I35=$AA$13,#REF!,IF(I35=$AA$14,#REF!,IF(I35=$AA$15,$AA$22,$AA$23))))))))</f>
        <v>Asumir</v>
      </c>
    </row>
    <row r="36" spans="1:10" ht="63" customHeight="1">
      <c r="A36" s="99"/>
      <c r="B36" s="35">
        <v>29</v>
      </c>
      <c r="C36" s="37" t="str">
        <f>ANÁLISIS!C35</f>
        <v>Seguridad en el manejo de la información</v>
      </c>
      <c r="D36" s="35">
        <f>ANÁLISIS!D35</f>
        <v>2</v>
      </c>
      <c r="E36" s="35">
        <f>ANÁLISIS!E35</f>
        <v>5</v>
      </c>
      <c r="F36" s="35">
        <f>ANÁLISIS!G35</f>
        <v>10</v>
      </c>
      <c r="G36" s="37" t="str">
        <f>ANÁLISIS!H35</f>
        <v>Zona de riesgo tolerable</v>
      </c>
      <c r="H36" s="42" t="s">
        <v>196</v>
      </c>
      <c r="I36" s="29" t="s">
        <v>0</v>
      </c>
      <c r="J36" s="40" t="str">
        <f>IF(I36=$AA$8,$AA$18,IF(I36=$AA$9,$AA$19,IF(I36=$AA$10,$AA$20,IF(I36=$AA$11,$AA$21,IF(I36=$AA$12,#REF!,IF(I36=$AA$13,#REF!,IF(I36=$AA$14,#REF!,IF(I36=$AA$15,$AA$22,$AA$23))))))))</f>
        <v>Asumir y Reducir</v>
      </c>
    </row>
    <row r="37" spans="1:10" ht="72.75" customHeight="1">
      <c r="A37" s="99"/>
      <c r="B37" s="35">
        <v>30</v>
      </c>
      <c r="C37" s="37" t="str">
        <f>ANÁLISIS!C36</f>
        <v>Que los recursos para el deporte no inviertan adecuadamente y en los porcentajes exiidos para ello. Dando incumpliento a las metas propuestas en el plan de desarrollo.</v>
      </c>
      <c r="D37" s="35">
        <f>ANÁLISIS!D36</f>
        <v>1</v>
      </c>
      <c r="E37" s="35">
        <f>ANÁLISIS!E36</f>
        <v>10</v>
      </c>
      <c r="F37" s="35">
        <f>ANÁLISIS!G36</f>
        <v>10</v>
      </c>
      <c r="G37" s="37" t="str">
        <f>ANÁLISIS!H36</f>
        <v>Zona de riesgo tolerable</v>
      </c>
      <c r="H37" s="42" t="s">
        <v>196</v>
      </c>
      <c r="I37" s="29" t="s">
        <v>58</v>
      </c>
      <c r="J37" s="40" t="str">
        <f>IF(I37=$AA$8,$AA$18,IF(I37=$AA$9,$AA$19,IF(I37=$AA$10,$AA$20,IF(I37=$AA$11,$AA$21,IF(I37=$AA$12,#REF!,IF(I37=$AA$13,#REF!,IF(I37=$AA$14,#REF!,IF(I37=$AA$15,$AA$22,$AA$23))))))))</f>
        <v>Reducir y Compartir</v>
      </c>
    </row>
    <row r="38" spans="1:10" ht="54" customHeight="1">
      <c r="A38" s="99"/>
      <c r="B38" s="35">
        <v>31</v>
      </c>
      <c r="C38" s="37" t="str">
        <f>ANÁLISIS!C37</f>
        <v>Actualizaciòn mapa de riesgos</v>
      </c>
      <c r="D38" s="35">
        <f>ANÁLISIS!D37</f>
        <v>1</v>
      </c>
      <c r="E38" s="35">
        <f>ANÁLISIS!E37</f>
        <v>5</v>
      </c>
      <c r="F38" s="35">
        <f>ANÁLISIS!G37</f>
        <v>5</v>
      </c>
      <c r="G38" s="37" t="str">
        <f>ANÁLISIS!H37</f>
        <v>Zona de riesgo aceptable</v>
      </c>
      <c r="H38" s="42" t="s">
        <v>196</v>
      </c>
      <c r="I38" s="29" t="s">
        <v>59</v>
      </c>
      <c r="J38" s="40" t="str">
        <f>IF(I38=$AA$8,$AA$18,IF(I38=$AA$9,$AA$19,IF(I38=$AA$10,$AA$20,IF(I38=$AA$11,$AA$21,IF(I38=$AA$12,#REF!,IF(I38=$AA$13,#REF!,IF(I38=$AA$14,#REF!,IF(I38=$AA$15,$AA$22,$AA$23))))))))</f>
        <v>Asumir</v>
      </c>
    </row>
    <row r="39" spans="1:10" ht="35.25" customHeight="1">
      <c r="A39" s="99"/>
      <c r="B39" s="35">
        <v>32</v>
      </c>
      <c r="C39" s="37" t="str">
        <f>ANÁLISIS!C38</f>
        <v> Tramites innecesarios</v>
      </c>
      <c r="D39" s="35">
        <f>ANÁLISIS!D38</f>
        <v>2</v>
      </c>
      <c r="E39" s="35">
        <f>ANÁLISIS!E38</f>
        <v>20</v>
      </c>
      <c r="F39" s="35">
        <f>ANÁLISIS!G38</f>
        <v>40</v>
      </c>
      <c r="G39" s="37" t="str">
        <f>ANÁLISIS!H38</f>
        <v>Zona de riesgo importante</v>
      </c>
      <c r="H39" s="42" t="s">
        <v>196</v>
      </c>
      <c r="I39" s="29" t="s">
        <v>57</v>
      </c>
      <c r="J39" s="40" t="str">
        <f>IF(I39=$AA$8,$AA$18,IF(I39=$AA$9,$AA$19,IF(I39=$AA$10,$AA$20,IF(I39=$AA$11,$AA$21,IF(I39=$AA$12,#REF!,IF(I39=$AA$13,#REF!,IF(I39=$AA$14,#REF!,IF(I39=$AA$15,$AA$22,$AA$23))))))))</f>
        <v>Reducir, Evitar y Compartir</v>
      </c>
    </row>
    <row r="40" spans="1:10" ht="93.75" customHeight="1">
      <c r="A40" s="99"/>
      <c r="B40" s="35">
        <v>33</v>
      </c>
      <c r="C40" s="37" t="str">
        <f>ANÁLISIS!C39</f>
        <v>Rendiciòn de informes en forma puntual</v>
      </c>
      <c r="D40" s="35">
        <f>ANÁLISIS!D39</f>
        <v>2</v>
      </c>
      <c r="E40" s="35">
        <f>ANÁLISIS!E39</f>
        <v>20</v>
      </c>
      <c r="F40" s="35">
        <f>ANÁLISIS!G39</f>
        <v>40</v>
      </c>
      <c r="G40" s="37" t="str">
        <f>ANÁLISIS!H39</f>
        <v>Zona de riesgo importante</v>
      </c>
      <c r="H40" s="42" t="s">
        <v>196</v>
      </c>
      <c r="I40" s="29" t="s">
        <v>57</v>
      </c>
      <c r="J40" s="40" t="str">
        <f>IF(I40=$AA$8,$AA$18,IF(I40=$AA$9,$AA$19,IF(I40=$AA$10,$AA$20,IF(I40=$AA$11,$AA$21,IF(I40=$AA$12,#REF!,IF(I40=$AA$13,#REF!,IF(I40=$AA$14,#REF!,IF(I40=$AA$15,$AA$22,$AA$23))))))))</f>
        <v>Reducir, Evitar y Compartir</v>
      </c>
    </row>
    <row r="41" spans="1:10" ht="74.25" customHeight="1">
      <c r="A41" s="99"/>
      <c r="B41" s="35">
        <v>34</v>
      </c>
      <c r="C41" s="37" t="str">
        <f>ANÁLISIS!C40</f>
        <v>Imparcialidad en las evaluaciones</v>
      </c>
      <c r="D41" s="35">
        <f>ANÁLISIS!D40</f>
        <v>1</v>
      </c>
      <c r="E41" s="35">
        <f>ANÁLISIS!E40</f>
        <v>20</v>
      </c>
      <c r="F41" s="35">
        <f>ANÁLISIS!G40</f>
        <v>20</v>
      </c>
      <c r="G41" s="37" t="str">
        <f>ANÁLISIS!H40</f>
        <v>Zona de riesgo moderado</v>
      </c>
      <c r="H41" s="42" t="s">
        <v>196</v>
      </c>
      <c r="I41" s="29" t="s">
        <v>54</v>
      </c>
      <c r="J41" s="40" t="str">
        <f>IF(I41=$AA$8,$AA$18,IF(I41=$AA$9,$AA$19,IF(I41=$AA$10,$AA$20,IF(I41=$AA$11,$AA$21,IF(I41=$AA$12,#REF!,IF(I41=$AA$13,#REF!,IF(I41=$AA$14,#REF!,IF(I41=$AA$15,$AA$22,$AA$23))))))))</f>
        <v>Reducir y Compartir</v>
      </c>
    </row>
    <row r="42" spans="1:10" ht="48.75" customHeight="1">
      <c r="A42" s="99"/>
      <c r="B42" s="35">
        <v>35</v>
      </c>
      <c r="C42" s="37"/>
      <c r="D42" s="35"/>
      <c r="E42" s="35"/>
      <c r="F42" s="35"/>
      <c r="G42" s="37"/>
      <c r="H42" s="42"/>
      <c r="I42" s="29"/>
      <c r="J42" s="40"/>
    </row>
    <row r="43" spans="1:10" ht="39" customHeight="1">
      <c r="A43" s="99"/>
      <c r="B43" s="35">
        <v>36</v>
      </c>
      <c r="C43" s="37"/>
      <c r="D43" s="35"/>
      <c r="E43" s="35"/>
      <c r="F43" s="35"/>
      <c r="G43" s="37"/>
      <c r="H43" s="42"/>
      <c r="I43" s="29"/>
      <c r="J43" s="40"/>
    </row>
    <row r="44" spans="1:10" ht="77.25" customHeight="1">
      <c r="A44" s="99"/>
      <c r="B44" s="35">
        <v>37</v>
      </c>
      <c r="C44" s="37"/>
      <c r="D44" s="35"/>
      <c r="E44" s="35"/>
      <c r="F44" s="35"/>
      <c r="G44" s="37"/>
      <c r="H44" s="42"/>
      <c r="I44" s="29"/>
      <c r="J44" s="40"/>
    </row>
    <row r="45" spans="1:10" ht="73.5" customHeight="1">
      <c r="A45" s="99"/>
      <c r="B45" s="35">
        <v>38</v>
      </c>
      <c r="C45" s="37"/>
      <c r="D45" s="35"/>
      <c r="E45" s="35"/>
      <c r="F45" s="35"/>
      <c r="G45" s="37"/>
      <c r="H45" s="43"/>
      <c r="I45" s="29"/>
      <c r="J45" s="40"/>
    </row>
    <row r="46" spans="1:10" ht="88.5" customHeight="1">
      <c r="A46" s="99"/>
      <c r="B46" s="35">
        <v>39</v>
      </c>
      <c r="C46" s="37"/>
      <c r="D46" s="35"/>
      <c r="E46" s="35"/>
      <c r="F46" s="35"/>
      <c r="G46" s="37"/>
      <c r="H46" s="43"/>
      <c r="I46" s="29"/>
      <c r="J46" s="40"/>
    </row>
    <row r="47" spans="1:10" ht="35.25" customHeight="1">
      <c r="A47" s="99"/>
      <c r="B47" s="35">
        <v>40</v>
      </c>
      <c r="C47" s="37"/>
      <c r="D47" s="35"/>
      <c r="E47" s="35"/>
      <c r="F47" s="35"/>
      <c r="G47" s="37"/>
      <c r="H47" s="43"/>
      <c r="I47" s="29"/>
      <c r="J47" s="40"/>
    </row>
    <row r="48" spans="1:10" ht="35.25" customHeight="1">
      <c r="A48" s="99"/>
      <c r="B48" s="35">
        <v>41</v>
      </c>
      <c r="C48" s="37"/>
      <c r="D48" s="35"/>
      <c r="E48" s="35"/>
      <c r="F48" s="35"/>
      <c r="G48" s="37"/>
      <c r="H48" s="42"/>
      <c r="I48" s="29"/>
      <c r="J48" s="40"/>
    </row>
    <row r="49" spans="1:10" ht="35.25" customHeight="1">
      <c r="A49" s="99"/>
      <c r="B49" s="35">
        <v>42</v>
      </c>
      <c r="C49" s="37"/>
      <c r="D49" s="35"/>
      <c r="E49" s="35"/>
      <c r="F49" s="35"/>
      <c r="G49" s="37"/>
      <c r="H49" s="43"/>
      <c r="I49" s="29"/>
      <c r="J49" s="40"/>
    </row>
    <row r="50" spans="1:10" ht="35.25" customHeight="1">
      <c r="A50" s="99"/>
      <c r="B50" s="35">
        <v>47</v>
      </c>
      <c r="C50" s="37"/>
      <c r="D50" s="35"/>
      <c r="E50" s="35"/>
      <c r="F50" s="35"/>
      <c r="G50" s="37"/>
      <c r="H50" s="42"/>
      <c r="I50" s="29"/>
      <c r="J50" s="40"/>
    </row>
    <row r="51" spans="1:10" ht="35.25" customHeight="1">
      <c r="A51" s="99"/>
      <c r="B51" s="35">
        <v>48</v>
      </c>
      <c r="C51" s="37"/>
      <c r="D51" s="35"/>
      <c r="E51" s="35"/>
      <c r="F51" s="35"/>
      <c r="G51" s="37"/>
      <c r="H51" s="43"/>
      <c r="I51" s="29"/>
      <c r="J51" s="40"/>
    </row>
    <row r="52" spans="1:10" ht="35.25" customHeight="1">
      <c r="A52" s="99"/>
      <c r="B52" s="35">
        <v>49</v>
      </c>
      <c r="C52" s="37"/>
      <c r="D52" s="35"/>
      <c r="E52" s="35"/>
      <c r="F52" s="35"/>
      <c r="G52" s="37"/>
      <c r="H52" s="42"/>
      <c r="I52" s="29"/>
      <c r="J52" s="40"/>
    </row>
    <row r="53" spans="1:10" ht="35.25" customHeight="1">
      <c r="A53" s="99"/>
      <c r="B53" s="35">
        <v>50</v>
      </c>
      <c r="C53" s="37"/>
      <c r="D53" s="35"/>
      <c r="E53" s="35"/>
      <c r="F53" s="35"/>
      <c r="G53" s="37"/>
      <c r="H53" s="42"/>
      <c r="I53" s="29"/>
      <c r="J53" s="40"/>
    </row>
    <row r="54" spans="1:10" ht="35.25" customHeight="1">
      <c r="A54" s="99"/>
      <c r="B54" s="35">
        <v>51</v>
      </c>
      <c r="C54" s="37"/>
      <c r="D54" s="35"/>
      <c r="E54" s="35"/>
      <c r="F54" s="35"/>
      <c r="G54" s="37"/>
      <c r="H54" s="42"/>
      <c r="I54" s="29"/>
      <c r="J54" s="40"/>
    </row>
    <row r="55" spans="1:10" ht="35.25" customHeight="1">
      <c r="A55" s="99"/>
      <c r="B55" s="35">
        <v>52</v>
      </c>
      <c r="C55" s="37"/>
      <c r="D55" s="35"/>
      <c r="E55" s="35"/>
      <c r="F55" s="35"/>
      <c r="G55" s="37"/>
      <c r="H55" s="42"/>
      <c r="I55" s="29"/>
      <c r="J55" s="40"/>
    </row>
    <row r="56" spans="1:10" ht="35.25" customHeight="1">
      <c r="A56" s="99"/>
      <c r="B56" s="35">
        <v>53</v>
      </c>
      <c r="C56" s="37"/>
      <c r="D56" s="35"/>
      <c r="E56" s="35"/>
      <c r="F56" s="35"/>
      <c r="G56" s="37"/>
      <c r="H56" s="42"/>
      <c r="I56" s="29"/>
      <c r="J56" s="40"/>
    </row>
    <row r="57" spans="1:10" ht="35.25" customHeight="1">
      <c r="A57" s="99"/>
      <c r="B57" s="35">
        <v>54</v>
      </c>
      <c r="C57" s="37"/>
      <c r="D57" s="35"/>
      <c r="E57" s="35"/>
      <c r="F57" s="35"/>
      <c r="G57" s="37"/>
      <c r="H57" s="42"/>
      <c r="I57" s="29"/>
      <c r="J57" s="40"/>
    </row>
    <row r="58" spans="1:10" ht="35.25" customHeight="1">
      <c r="A58" s="99"/>
      <c r="B58" s="35">
        <v>55</v>
      </c>
      <c r="C58" s="37"/>
      <c r="D58" s="35"/>
      <c r="E58" s="35"/>
      <c r="F58" s="35"/>
      <c r="G58" s="37"/>
      <c r="H58" s="42"/>
      <c r="I58" s="29"/>
      <c r="J58" s="40"/>
    </row>
    <row r="59" spans="1:10" ht="35.25" customHeight="1">
      <c r="A59" s="99"/>
      <c r="B59" s="35">
        <v>56</v>
      </c>
      <c r="C59" s="37"/>
      <c r="D59" s="35"/>
      <c r="E59" s="35"/>
      <c r="F59" s="35"/>
      <c r="G59" s="37"/>
      <c r="H59" s="42"/>
      <c r="I59" s="29"/>
      <c r="J59" s="40"/>
    </row>
    <row r="60" spans="1:10" ht="35.25" customHeight="1">
      <c r="A60" s="99"/>
      <c r="B60" s="35">
        <v>57</v>
      </c>
      <c r="C60" s="37"/>
      <c r="D60" s="35"/>
      <c r="E60" s="35"/>
      <c r="F60" s="35"/>
      <c r="G60" s="37"/>
      <c r="H60" s="42"/>
      <c r="I60" s="29"/>
      <c r="J60" s="40"/>
    </row>
    <row r="61" spans="1:10" ht="35.25" customHeight="1">
      <c r="A61" s="99"/>
      <c r="B61" s="35">
        <v>58</v>
      </c>
      <c r="C61" s="37"/>
      <c r="D61" s="35"/>
      <c r="E61" s="35"/>
      <c r="F61" s="35"/>
      <c r="G61" s="37"/>
      <c r="H61" s="43"/>
      <c r="I61" s="29"/>
      <c r="J61" s="40"/>
    </row>
    <row r="62" spans="1:10" ht="35.25" customHeight="1">
      <c r="A62" s="99"/>
      <c r="B62" s="35">
        <v>59</v>
      </c>
      <c r="C62" s="37"/>
      <c r="D62" s="35"/>
      <c r="E62" s="35"/>
      <c r="F62" s="35"/>
      <c r="G62" s="37"/>
      <c r="H62" s="42"/>
      <c r="I62" s="29"/>
      <c r="J62" s="40"/>
    </row>
    <row r="63" spans="1:10" ht="35.25" customHeight="1">
      <c r="A63" s="100"/>
      <c r="B63" s="35">
        <v>60</v>
      </c>
      <c r="C63" s="37"/>
      <c r="D63" s="35"/>
      <c r="E63" s="35"/>
      <c r="F63" s="35"/>
      <c r="G63" s="37"/>
      <c r="H63" s="42"/>
      <c r="I63" s="29"/>
      <c r="J63" s="40"/>
    </row>
  </sheetData>
  <sheetProtection formatRows="0" insertRows="0"/>
  <protectedRanges>
    <protectedRange sqref="J9:J63" name="Rango2"/>
    <protectedRange sqref="H8" name="Rango1_2_1"/>
    <protectedRange sqref="H34" name="Rango1_1_1"/>
    <protectedRange sqref="H35:H40" name="Rango1_4"/>
    <protectedRange sqref="H47:H52" name="Rango1_3_1"/>
    <protectedRange sqref="H53:H57" name="Rango1_2_2"/>
    <protectedRange sqref="H58:H63" name="Rango1_1_2"/>
    <protectedRange sqref="H9:H33" name="Rango1_6"/>
    <protectedRange sqref="H42:H43" name="Rango1_15"/>
    <protectedRange sqref="H41" name="Rango1"/>
    <protectedRange sqref="H45:H46" name="Rango1_3_1_1"/>
    <protectedRange sqref="H44" name="Rango1_15_1"/>
  </protectedRanges>
  <mergeCells count="13">
    <mergeCell ref="C1:J3"/>
    <mergeCell ref="A1:B3"/>
    <mergeCell ref="C6:C7"/>
    <mergeCell ref="D6:F6"/>
    <mergeCell ref="G6:G7"/>
    <mergeCell ref="B6:B7"/>
    <mergeCell ref="A4:J4"/>
    <mergeCell ref="A5:J5"/>
    <mergeCell ref="A8:A63"/>
    <mergeCell ref="H6:H7"/>
    <mergeCell ref="J6:J7"/>
    <mergeCell ref="I6:I7"/>
    <mergeCell ref="A6:A7"/>
  </mergeCells>
  <dataValidations count="1">
    <dataValidation errorStyle="information" type="list" allowBlank="1" showErrorMessage="1" errorTitle="VALOR NO ADMITIDO" error="Seleccione un valor de la lista" sqref="I8:I63">
      <formula1>$AA$8:$AA$16</formula1>
    </dataValidation>
  </dataValidations>
  <hyperlinks>
    <hyperlink ref="H6:H7" location="GRAFICOS!A51" display="CONTROLES EXISTENTES (Ver Gráfico)"/>
  </hyperlinks>
  <printOptions horizontalCentered="1" verticalCentered="1"/>
  <pageMargins left="0.3937007874015748" right="0.3937007874015748" top="0.3937007874015748" bottom="0.3937007874015748" header="0" footer="0"/>
  <pageSetup horizontalDpi="600" verticalDpi="600" orientation="portrait" paperSize="119" scale="75" r:id="rId2"/>
  <drawing r:id="rId1"/>
</worksheet>
</file>

<file path=xl/worksheets/sheet4.xml><?xml version="1.0" encoding="utf-8"?>
<worksheet xmlns="http://schemas.openxmlformats.org/spreadsheetml/2006/main" xmlns:r="http://schemas.openxmlformats.org/officeDocument/2006/relationships">
  <dimension ref="A1:O68"/>
  <sheetViews>
    <sheetView tabSelected="1" zoomScale="80" zoomScaleNormal="80" zoomScalePageLayoutView="0" workbookViewId="0" topLeftCell="A7">
      <pane xSplit="1" ySplit="5" topLeftCell="B12" activePane="bottomRight" state="frozen"/>
      <selection pane="topLeft" activeCell="A7" sqref="A7"/>
      <selection pane="topRight" activeCell="B7" sqref="B7"/>
      <selection pane="bottomLeft" activeCell="A9" sqref="A9"/>
      <selection pane="bottomRight" activeCell="M55" sqref="M55"/>
    </sheetView>
  </sheetViews>
  <sheetFormatPr defaultColWidth="9.140625" defaultRowHeight="35.25" customHeight="1"/>
  <cols>
    <col min="1" max="1" width="23.7109375" style="2" customWidth="1"/>
    <col min="2" max="2" width="6.421875" style="2" customWidth="1"/>
    <col min="3" max="3" width="5.7109375" style="2" customWidth="1"/>
    <col min="4" max="4" width="19.57421875" style="2" bestFit="1" customWidth="1"/>
    <col min="5" max="5" width="12.57421875" style="2" customWidth="1"/>
    <col min="6" max="6" width="10.421875" style="2" customWidth="1"/>
    <col min="7" max="7" width="14.8515625" style="2" customWidth="1"/>
    <col min="8" max="8" width="17.140625" style="2" bestFit="1" customWidth="1"/>
    <col min="9" max="9" width="16.140625" style="2" customWidth="1"/>
    <col min="10" max="10" width="12.00390625" style="2" customWidth="1"/>
    <col min="11" max="11" width="13.8515625" style="2" customWidth="1"/>
    <col min="12" max="12" width="18.140625" style="2" customWidth="1"/>
    <col min="13" max="13" width="15.28125" style="2" customWidth="1"/>
    <col min="14" max="14" width="12.7109375" style="2" customWidth="1"/>
    <col min="15" max="15" width="16.57421875" style="2" customWidth="1"/>
    <col min="16" max="16384" width="9.140625" style="2" customWidth="1"/>
  </cols>
  <sheetData>
    <row r="1" spans="1:15" ht="11.25">
      <c r="A1" s="103"/>
      <c r="B1" s="104"/>
      <c r="C1" s="104"/>
      <c r="D1" s="104"/>
      <c r="E1" s="104"/>
      <c r="F1" s="104"/>
      <c r="G1" s="104"/>
      <c r="H1" s="104"/>
      <c r="I1" s="104"/>
      <c r="J1" s="104"/>
      <c r="K1" s="104"/>
      <c r="L1" s="104"/>
      <c r="M1" s="104"/>
      <c r="N1" s="104"/>
      <c r="O1" s="105"/>
    </row>
    <row r="2" spans="1:15" ht="11.25">
      <c r="A2" s="27"/>
      <c r="B2" s="26"/>
      <c r="C2" s="26"/>
      <c r="D2" s="26"/>
      <c r="E2" s="26"/>
      <c r="F2" s="26"/>
      <c r="G2" s="26"/>
      <c r="H2" s="26"/>
      <c r="I2" s="26"/>
      <c r="J2" s="26"/>
      <c r="K2" s="26"/>
      <c r="L2" s="26"/>
      <c r="M2" s="26"/>
      <c r="N2" s="26"/>
      <c r="O2" s="28"/>
    </row>
    <row r="3" spans="1:15" ht="11.25">
      <c r="A3" s="106" t="s">
        <v>56</v>
      </c>
      <c r="B3" s="107"/>
      <c r="C3" s="107"/>
      <c r="D3" s="107"/>
      <c r="E3" s="107"/>
      <c r="F3" s="107"/>
      <c r="G3" s="107"/>
      <c r="H3" s="107"/>
      <c r="I3" s="107"/>
      <c r="J3" s="107"/>
      <c r="K3" s="107"/>
      <c r="L3" s="107"/>
      <c r="M3" s="107"/>
      <c r="N3" s="107"/>
      <c r="O3" s="108"/>
    </row>
    <row r="4" spans="1:15" ht="12" thickBot="1">
      <c r="A4" s="106" t="s">
        <v>12</v>
      </c>
      <c r="B4" s="107"/>
      <c r="C4" s="107"/>
      <c r="D4" s="107"/>
      <c r="E4" s="107"/>
      <c r="F4" s="107"/>
      <c r="G4" s="107"/>
      <c r="H4" s="107"/>
      <c r="I4" s="107"/>
      <c r="J4" s="107"/>
      <c r="K4" s="107"/>
      <c r="L4" s="107"/>
      <c r="M4" s="107"/>
      <c r="N4" s="107"/>
      <c r="O4" s="108"/>
    </row>
    <row r="5" spans="1:15" ht="12" thickBot="1">
      <c r="A5" s="109" t="str">
        <f>IDENTIFICACIÓN!A4</f>
        <v>FECHA: Enero 2015 </v>
      </c>
      <c r="B5" s="110"/>
      <c r="C5" s="110"/>
      <c r="D5" s="110"/>
      <c r="E5" s="110"/>
      <c r="F5" s="110"/>
      <c r="G5" s="110"/>
      <c r="H5" s="110"/>
      <c r="I5" s="110"/>
      <c r="J5" s="110"/>
      <c r="K5" s="110"/>
      <c r="L5" s="110"/>
      <c r="M5" s="110"/>
      <c r="N5" s="110"/>
      <c r="O5" s="111"/>
    </row>
    <row r="6" spans="1:15" ht="11.25">
      <c r="A6" s="112" t="str">
        <f>IDENTIFICACIÓN!A5</f>
        <v>MAPA DE ANTICORRUPCIÒN DEL INSTITUTO MUNCIPAL PARA EL DEPORTE Y RECREACION DE IBAGUE</v>
      </c>
      <c r="B6" s="113"/>
      <c r="C6" s="113"/>
      <c r="D6" s="113"/>
      <c r="E6" s="113"/>
      <c r="F6" s="113"/>
      <c r="G6" s="113"/>
      <c r="H6" s="113"/>
      <c r="I6" s="113"/>
      <c r="J6" s="113"/>
      <c r="K6" s="113"/>
      <c r="L6" s="113"/>
      <c r="M6" s="113"/>
      <c r="N6" s="113"/>
      <c r="O6" s="114"/>
    </row>
    <row r="7" spans="1:15" ht="12.75" customHeight="1">
      <c r="A7" s="116"/>
      <c r="B7" s="117"/>
      <c r="C7" s="118"/>
      <c r="D7" s="116" t="s">
        <v>64</v>
      </c>
      <c r="E7" s="117"/>
      <c r="F7" s="117"/>
      <c r="G7" s="117"/>
      <c r="H7" s="117"/>
      <c r="I7" s="117"/>
      <c r="J7" s="117"/>
      <c r="K7" s="117"/>
      <c r="L7" s="117"/>
      <c r="M7" s="117"/>
      <c r="N7" s="118"/>
      <c r="O7" s="127"/>
    </row>
    <row r="8" spans="1:15" ht="12.75" customHeight="1">
      <c r="A8" s="119"/>
      <c r="B8" s="120"/>
      <c r="C8" s="121"/>
      <c r="D8" s="119"/>
      <c r="E8" s="120"/>
      <c r="F8" s="120"/>
      <c r="G8" s="120"/>
      <c r="H8" s="120"/>
      <c r="I8" s="120"/>
      <c r="J8" s="120"/>
      <c r="K8" s="120"/>
      <c r="L8" s="120"/>
      <c r="M8" s="120"/>
      <c r="N8" s="121"/>
      <c r="O8" s="128"/>
    </row>
    <row r="9" spans="1:15" ht="48.75" customHeight="1">
      <c r="A9" s="122"/>
      <c r="B9" s="123"/>
      <c r="C9" s="124"/>
      <c r="D9" s="122"/>
      <c r="E9" s="123"/>
      <c r="F9" s="123"/>
      <c r="G9" s="123"/>
      <c r="H9" s="123"/>
      <c r="I9" s="123"/>
      <c r="J9" s="123"/>
      <c r="K9" s="123"/>
      <c r="L9" s="123"/>
      <c r="M9" s="123"/>
      <c r="N9" s="124"/>
      <c r="O9" s="129"/>
    </row>
    <row r="10" spans="1:15" ht="11.25">
      <c r="A10" s="115" t="s">
        <v>70</v>
      </c>
      <c r="B10" s="125" t="s">
        <v>68</v>
      </c>
      <c r="C10" s="115" t="s">
        <v>1</v>
      </c>
      <c r="D10" s="115" t="s">
        <v>2</v>
      </c>
      <c r="E10" s="102" t="s">
        <v>4</v>
      </c>
      <c r="F10" s="102"/>
      <c r="G10" s="102"/>
      <c r="H10" s="115" t="s">
        <v>8</v>
      </c>
      <c r="I10" s="115" t="s">
        <v>7</v>
      </c>
      <c r="J10" s="115" t="s">
        <v>9</v>
      </c>
      <c r="K10" s="115" t="s">
        <v>10</v>
      </c>
      <c r="L10" s="115" t="s">
        <v>67</v>
      </c>
      <c r="M10" s="115" t="s">
        <v>11</v>
      </c>
      <c r="N10" s="115" t="s">
        <v>60</v>
      </c>
      <c r="O10" s="115" t="s">
        <v>69</v>
      </c>
    </row>
    <row r="11" spans="1:15" ht="27.75" customHeight="1">
      <c r="A11" s="115"/>
      <c r="B11" s="126"/>
      <c r="C11" s="115"/>
      <c r="D11" s="115"/>
      <c r="E11" s="49" t="s">
        <v>5</v>
      </c>
      <c r="F11" s="49" t="s">
        <v>6</v>
      </c>
      <c r="G11" s="49" t="s">
        <v>4</v>
      </c>
      <c r="H11" s="115"/>
      <c r="I11" s="115"/>
      <c r="J11" s="115"/>
      <c r="K11" s="115"/>
      <c r="L11" s="115"/>
      <c r="M11" s="115"/>
      <c r="N11" s="115"/>
      <c r="O11" s="115"/>
    </row>
    <row r="12" spans="1:15" ht="112.5" customHeight="1">
      <c r="A12" s="98" t="str">
        <f>IDENTIFICACIÓN!A7</f>
        <v>.El Instituto Muncipal para el deporte y la recreación de Ibagué orienta su desempeño a satisfacer las necesidades y expectativas de la comunidad ibaguereña, mediante la administracion de los escenarios deportivos y el apoyo al deporte asociado, ….con el buen uso de los recursos, ….a través del mejoramiento continuo del sistema integrado de gestión, ….y un talento humano comprometido y competente. </v>
      </c>
      <c r="B12" s="31"/>
      <c r="C12" s="35">
        <v>1</v>
      </c>
      <c r="D12" s="48" t="str">
        <f>VALORACIÓN!C8</f>
        <v>Direccionamiento desde el pliego de condiciones o términos de referencia</v>
      </c>
      <c r="E12" s="35">
        <f>VALORACIÓN!D8</f>
        <v>1</v>
      </c>
      <c r="F12" s="35">
        <f>VALORACIÓN!E8</f>
        <v>20</v>
      </c>
      <c r="G12" s="35">
        <f>VALORACIÓN!F8</f>
        <v>20</v>
      </c>
      <c r="H12" s="37" t="str">
        <f>VALORACIÓN!G8</f>
        <v>Zona de riesgo moderado</v>
      </c>
      <c r="I12" s="37" t="str">
        <f>VALORACIÓN!H8</f>
        <v>Los controles existentes  son efectivos</v>
      </c>
      <c r="J12" s="37" t="str">
        <f>VALORACIÓN!I8</f>
        <v>1 - 10 Zona de Riesgo Tolerable</v>
      </c>
      <c r="K12" s="37" t="str">
        <f>VALORACIÓN!J8</f>
        <v>Reducir y Compartir</v>
      </c>
      <c r="L12" s="37"/>
      <c r="M12" s="37" t="s">
        <v>197</v>
      </c>
      <c r="N12" s="35" t="s">
        <v>202</v>
      </c>
      <c r="O12" s="35"/>
    </row>
    <row r="13" spans="1:15" ht="62.25" customHeight="1">
      <c r="A13" s="99"/>
      <c r="B13" s="32"/>
      <c r="C13" s="35">
        <v>2</v>
      </c>
      <c r="D13" s="48" t="str">
        <f>VALORACIÓN!C9</f>
        <v>Aclaraciones, adiciones, adendas y falta de  publicaciòn</v>
      </c>
      <c r="E13" s="35">
        <f>VALORACIÓN!D9</f>
        <v>1</v>
      </c>
      <c r="F13" s="35">
        <f>VALORACIÓN!E9</f>
        <v>20</v>
      </c>
      <c r="G13" s="35">
        <f>VALORACIÓN!F9</f>
        <v>20</v>
      </c>
      <c r="H13" s="37" t="str">
        <f>VALORACIÓN!G9</f>
        <v>Zona de riesgo moderado</v>
      </c>
      <c r="I13" s="37" t="str">
        <f>VALORACIÓN!H9</f>
        <v>Los controles existentes son efectivos</v>
      </c>
      <c r="J13" s="37" t="str">
        <f>VALORACIÓN!I9</f>
        <v>1 - 10 Zona de Riesgo Tolerable</v>
      </c>
      <c r="K13" s="37" t="str">
        <f>VALORACIÓN!J9</f>
        <v>Reducir y Compartir</v>
      </c>
      <c r="L13" s="37"/>
      <c r="M13" s="37" t="s">
        <v>197</v>
      </c>
      <c r="N13" s="35" t="s">
        <v>202</v>
      </c>
      <c r="O13" s="35"/>
    </row>
    <row r="14" spans="1:15" ht="77.25" customHeight="1">
      <c r="A14" s="99"/>
      <c r="B14" s="32"/>
      <c r="C14" s="35">
        <v>3</v>
      </c>
      <c r="D14" s="48" t="str">
        <f>VALORACIÓN!C10</f>
        <v>Falta de estudios serios de factibilidad y conveniencia</v>
      </c>
      <c r="E14" s="35">
        <f>VALORACIÓN!D10</f>
        <v>1</v>
      </c>
      <c r="F14" s="35">
        <f>VALORACIÓN!E10</f>
        <v>20</v>
      </c>
      <c r="G14" s="35">
        <f>VALORACIÓN!F10</f>
        <v>20</v>
      </c>
      <c r="H14" s="37" t="str">
        <f>VALORACIÓN!G10</f>
        <v>Zona de riesgo moderado</v>
      </c>
      <c r="I14" s="37" t="str">
        <f>VALORACIÓN!H10</f>
        <v>Los controles existentes son efectivos</v>
      </c>
      <c r="J14" s="37" t="str">
        <f>VALORACIÓN!I10</f>
        <v>1 - 20 Zona de Riesgo Moderado</v>
      </c>
      <c r="K14" s="37" t="str">
        <f>VALORACIÓN!J10</f>
        <v>Reducir y Compartir</v>
      </c>
      <c r="L14" s="37"/>
      <c r="M14" s="37" t="s">
        <v>197</v>
      </c>
      <c r="N14" s="35" t="s">
        <v>202</v>
      </c>
      <c r="O14" s="35"/>
    </row>
    <row r="15" spans="1:15" ht="61.5" customHeight="1">
      <c r="A15" s="99"/>
      <c r="B15" s="32"/>
      <c r="C15" s="35">
        <v>4</v>
      </c>
      <c r="D15" s="48" t="str">
        <f>VALORACIÓN!C11</f>
        <v>Fraccionamiento técnico</v>
      </c>
      <c r="E15" s="35">
        <f>VALORACIÓN!D11</f>
        <v>1</v>
      </c>
      <c r="F15" s="35">
        <f>VALORACIÓN!E11</f>
        <v>20</v>
      </c>
      <c r="G15" s="35">
        <f>VALORACIÓN!F11</f>
        <v>20</v>
      </c>
      <c r="H15" s="37" t="str">
        <f>VALORACIÓN!G11</f>
        <v>Zona de riesgo moderado</v>
      </c>
      <c r="I15" s="37" t="str">
        <f>VALORACIÓN!H11</f>
        <v>Los controles existentes son efectivos</v>
      </c>
      <c r="J15" s="37" t="str">
        <f>VALORACIÓN!I11</f>
        <v>1 - 20 Zona de Riesgo Moderado</v>
      </c>
      <c r="K15" s="37" t="str">
        <f>VALORACIÓN!J11</f>
        <v>Reducir y Compartir</v>
      </c>
      <c r="L15" s="37"/>
      <c r="M15" s="37" t="s">
        <v>197</v>
      </c>
      <c r="N15" s="35" t="s">
        <v>202</v>
      </c>
      <c r="O15" s="36"/>
    </row>
    <row r="16" spans="1:15" ht="54.75" customHeight="1">
      <c r="A16" s="99"/>
      <c r="B16" s="32"/>
      <c r="C16" s="35">
        <v>5</v>
      </c>
      <c r="D16" s="48" t="str">
        <f>VALORACIÓN!C12</f>
        <v>Monopolio de contratistas, repeticiòn de los mismos contratistas.</v>
      </c>
      <c r="E16" s="35">
        <f>VALORACIÓN!D12</f>
        <v>1</v>
      </c>
      <c r="F16" s="35">
        <f>VALORACIÓN!E12</f>
        <v>20</v>
      </c>
      <c r="G16" s="35">
        <f>VALORACIÓN!F12</f>
        <v>20</v>
      </c>
      <c r="H16" s="37" t="str">
        <f>VALORACIÓN!G12</f>
        <v>Zona de riesgo moderado</v>
      </c>
      <c r="I16" s="37" t="str">
        <f>VALORACIÓN!H12</f>
        <v>Los controles existentes  son efectivos</v>
      </c>
      <c r="J16" s="37" t="str">
        <f>VALORACIÓN!I12</f>
        <v>1 - 20 Zona de Riesgo Moderado</v>
      </c>
      <c r="K16" s="37" t="str">
        <f>VALORACIÓN!J12</f>
        <v>Reducir y Compartir</v>
      </c>
      <c r="L16" s="37"/>
      <c r="M16" s="37" t="s">
        <v>197</v>
      </c>
      <c r="N16" s="35" t="s">
        <v>202</v>
      </c>
      <c r="O16" s="36"/>
    </row>
    <row r="17" spans="1:15" ht="90.75" customHeight="1">
      <c r="A17" s="99"/>
      <c r="B17" s="32"/>
      <c r="C17" s="35">
        <v>6</v>
      </c>
      <c r="D17" s="48" t="str">
        <f>VALORACIÓN!C13</f>
        <v>Urgencia manifiesta</v>
      </c>
      <c r="E17" s="35">
        <f>VALORACIÓN!D13</f>
        <v>1</v>
      </c>
      <c r="F17" s="35">
        <f>VALORACIÓN!E13</f>
        <v>20</v>
      </c>
      <c r="G17" s="35">
        <f>VALORACIÓN!F13</f>
        <v>20</v>
      </c>
      <c r="H17" s="37" t="str">
        <f>VALORACIÓN!G13</f>
        <v>Zona de riesgo moderado</v>
      </c>
      <c r="I17" s="37" t="str">
        <f>VALORACIÓN!H13</f>
        <v>Los controles existentes  son efectivos y no se presenta  N.A</v>
      </c>
      <c r="J17" s="37" t="str">
        <f>VALORACIÓN!I13</f>
        <v>1 - 20 Zona de Riesgo Moderado</v>
      </c>
      <c r="K17" s="37" t="str">
        <f>VALORACIÓN!J13</f>
        <v>Reducir y Compartir</v>
      </c>
      <c r="L17" s="38"/>
      <c r="M17" s="37" t="s">
        <v>197</v>
      </c>
      <c r="N17" s="35" t="s">
        <v>202</v>
      </c>
      <c r="O17" s="35"/>
    </row>
    <row r="18" spans="1:15" ht="93" customHeight="1">
      <c r="A18" s="99"/>
      <c r="B18" s="32"/>
      <c r="C18" s="35">
        <v>7</v>
      </c>
      <c r="D18" s="48" t="str">
        <f>VALORACIÓN!C14</f>
        <v>Contratos Interadministrativos</v>
      </c>
      <c r="E18" s="35">
        <f>VALORACIÓN!D14</f>
        <v>1</v>
      </c>
      <c r="F18" s="35">
        <f>VALORACIÓN!E14</f>
        <v>20</v>
      </c>
      <c r="G18" s="35">
        <f>VALORACIÓN!F14</f>
        <v>20</v>
      </c>
      <c r="H18" s="37" t="str">
        <f>VALORACIÓN!G14</f>
        <v>Zona de riesgo moderado</v>
      </c>
      <c r="I18" s="37" t="str">
        <f>VALORACIÓN!H14</f>
        <v>Los controles existentes  son efectivos</v>
      </c>
      <c r="J18" s="37" t="str">
        <f>VALORACIÓN!I14</f>
        <v>1 - 10 Zona de Riesgo Tolerable</v>
      </c>
      <c r="K18" s="37" t="str">
        <f>VALORACIÓN!J14</f>
        <v>Reducir y Compartir</v>
      </c>
      <c r="L18" s="38"/>
      <c r="M18" s="37" t="s">
        <v>197</v>
      </c>
      <c r="N18" s="35" t="s">
        <v>202</v>
      </c>
      <c r="O18" s="35"/>
    </row>
    <row r="19" spans="1:15" ht="66" customHeight="1">
      <c r="A19" s="99"/>
      <c r="B19" s="32"/>
      <c r="C19" s="35">
        <v>8</v>
      </c>
      <c r="D19" s="48" t="str">
        <f>VALORACIÓN!C15</f>
        <v>Interventorias, supervisión</v>
      </c>
      <c r="E19" s="35">
        <f>VALORACIÓN!D15</f>
        <v>1</v>
      </c>
      <c r="F19" s="35">
        <f>VALORACIÓN!E15</f>
        <v>20</v>
      </c>
      <c r="G19" s="35">
        <f>VALORACIÓN!F15</f>
        <v>20</v>
      </c>
      <c r="H19" s="37" t="str">
        <f>VALORACIÓN!G15</f>
        <v>Zona de riesgo moderado</v>
      </c>
      <c r="I19" s="37" t="str">
        <f>VALORACIÓN!H15</f>
        <v>Los controles existentes  son efectivos con algunas deficiencias</v>
      </c>
      <c r="J19" s="37" t="str">
        <f>VALORACIÓN!I15</f>
        <v>1 - 20 Zona de Riesgo Moderado</v>
      </c>
      <c r="K19" s="37" t="str">
        <f>VALORACIÓN!J15</f>
        <v>Reducir y Compartir</v>
      </c>
      <c r="L19" s="38"/>
      <c r="M19" s="37" t="s">
        <v>197</v>
      </c>
      <c r="N19" s="35" t="s">
        <v>202</v>
      </c>
      <c r="O19" s="44"/>
    </row>
    <row r="20" spans="1:15" ht="75.75" customHeight="1">
      <c r="A20" s="99"/>
      <c r="B20" s="32"/>
      <c r="C20" s="35">
        <v>9</v>
      </c>
      <c r="D20" s="48" t="str">
        <f>VALORACIÓN!C16</f>
        <v>Irregular uso del contrato de prestación de servicios</v>
      </c>
      <c r="E20" s="35">
        <f>VALORACIÓN!D16</f>
        <v>1</v>
      </c>
      <c r="F20" s="35">
        <f>VALORACIÓN!E16</f>
        <v>20</v>
      </c>
      <c r="G20" s="35">
        <f>VALORACIÓN!F16</f>
        <v>20</v>
      </c>
      <c r="H20" s="37" t="str">
        <f>VALORACIÓN!G16</f>
        <v>Zona de riesgo moderado</v>
      </c>
      <c r="I20" s="37" t="str">
        <f>VALORACIÓN!H16</f>
        <v>Los controles existentes no son efectivos</v>
      </c>
      <c r="J20" s="37" t="str">
        <f>VALORACIÓN!I16</f>
        <v>1 - 20 Zona de Riesgo Moderado</v>
      </c>
      <c r="K20" s="37" t="str">
        <f>VALORACIÓN!J16</f>
        <v>Reducir y Compartir</v>
      </c>
      <c r="L20" s="38"/>
      <c r="M20" s="37" t="s">
        <v>197</v>
      </c>
      <c r="N20" s="35" t="s">
        <v>202</v>
      </c>
      <c r="O20" s="35"/>
    </row>
    <row r="21" spans="1:15" ht="63.75" customHeight="1">
      <c r="A21" s="99"/>
      <c r="B21" s="32"/>
      <c r="C21" s="35">
        <v>10</v>
      </c>
      <c r="D21" s="48" t="str">
        <f>VALORACIÓN!C17</f>
        <v>Deficiencias Administrativas</v>
      </c>
      <c r="E21" s="35">
        <f>VALORACIÓN!D17</f>
        <v>1</v>
      </c>
      <c r="F21" s="35">
        <f>VALORACIÓN!E17</f>
        <v>20</v>
      </c>
      <c r="G21" s="35">
        <f>VALORACIÓN!F17</f>
        <v>20</v>
      </c>
      <c r="H21" s="37" t="str">
        <f>VALORACIÓN!G17</f>
        <v>Zona de riesgo moderado</v>
      </c>
      <c r="I21" s="37" t="str">
        <f>VALORACIÓN!H17</f>
        <v>Los controles existentes  son efectivos con algunas deficiencias</v>
      </c>
      <c r="J21" s="37" t="str">
        <f>VALORACIÓN!I17</f>
        <v>1 - 20 Zona de Riesgo Moderado</v>
      </c>
      <c r="K21" s="37" t="str">
        <f>VALORACIÓN!J17</f>
        <v>Reducir y Compartir</v>
      </c>
      <c r="L21" s="38"/>
      <c r="M21" s="38" t="s">
        <v>197</v>
      </c>
      <c r="N21" s="35" t="s">
        <v>202</v>
      </c>
      <c r="O21" s="35"/>
    </row>
    <row r="22" spans="1:15" ht="68.25" customHeight="1">
      <c r="A22" s="99"/>
      <c r="B22" s="32"/>
      <c r="C22" s="35">
        <v>11</v>
      </c>
      <c r="D22" s="48" t="str">
        <f>VALORACIÓN!C18</f>
        <v>No cumplimiento de la presentación del anteproyecto del Presupuesto dentro del calendario de aprobación</v>
      </c>
      <c r="E22" s="35">
        <f>VALORACIÓN!D18</f>
        <v>1</v>
      </c>
      <c r="F22" s="35">
        <f>VALORACIÓN!E18</f>
        <v>20</v>
      </c>
      <c r="G22" s="35">
        <f>VALORACIÓN!F18</f>
        <v>20</v>
      </c>
      <c r="H22" s="37" t="str">
        <f>VALORACIÓN!G18</f>
        <v>Zona de riesgo moderado</v>
      </c>
      <c r="I22" s="37" t="str">
        <f>VALORACIÓN!H18</f>
        <v>Los controles existentes son efectivos</v>
      </c>
      <c r="J22" s="37" t="str">
        <f>VALORACIÓN!I18</f>
        <v>3 - 20 Zona de Riesgo Inaceptable</v>
      </c>
      <c r="K22" s="37" t="str">
        <f>VALORACIÓN!J18</f>
        <v>Evitar, Reducir y Compartir</v>
      </c>
      <c r="L22" s="38"/>
      <c r="M22" s="38" t="s">
        <v>197</v>
      </c>
      <c r="N22" s="35" t="s">
        <v>202</v>
      </c>
      <c r="O22" s="44"/>
    </row>
    <row r="23" spans="1:15" ht="48.75" customHeight="1">
      <c r="A23" s="99"/>
      <c r="B23" s="32"/>
      <c r="C23" s="35">
        <v>12</v>
      </c>
      <c r="D23" s="48" t="str">
        <f>VALORACIÓN!C19</f>
        <v>Adquirir compromisos no enmarcados dentro del presupuesto de gastos e inversión</v>
      </c>
      <c r="E23" s="35">
        <f>VALORACIÓN!D19</f>
        <v>1</v>
      </c>
      <c r="F23" s="35">
        <f>VALORACIÓN!E19</f>
        <v>20</v>
      </c>
      <c r="G23" s="35">
        <f>VALORACIÓN!F19</f>
        <v>20</v>
      </c>
      <c r="H23" s="37" t="str">
        <f>VALORACIÓN!G19</f>
        <v>Zona de riesgo moderado</v>
      </c>
      <c r="I23" s="37" t="str">
        <f>VALORACIÓN!H19</f>
        <v>Los controles existentes  son efectivos</v>
      </c>
      <c r="J23" s="37" t="str">
        <f>VALORACIÓN!I19</f>
        <v>1 - 20 Zona de Riesgo Moderado</v>
      </c>
      <c r="K23" s="37" t="str">
        <f>VALORACIÓN!J19</f>
        <v>Reducir y Compartir</v>
      </c>
      <c r="L23" s="38"/>
      <c r="M23" s="38" t="s">
        <v>198</v>
      </c>
      <c r="N23" s="35" t="s">
        <v>202</v>
      </c>
      <c r="O23" s="35"/>
    </row>
    <row r="24" spans="1:15" ht="43.5" customHeight="1">
      <c r="A24" s="99"/>
      <c r="B24" s="32"/>
      <c r="C24" s="35">
        <v>13</v>
      </c>
      <c r="D24" s="48" t="str">
        <f>VALORACIÓN!C20</f>
        <v>Pago de cuentas y manejo de recursos sin cumplimiento de requisitos</v>
      </c>
      <c r="E24" s="35">
        <f>VALORACIÓN!D20</f>
        <v>1</v>
      </c>
      <c r="F24" s="35">
        <f>VALORACIÓN!E20</f>
        <v>20</v>
      </c>
      <c r="G24" s="35">
        <f>VALORACIÓN!F20</f>
        <v>20</v>
      </c>
      <c r="H24" s="37" t="str">
        <f>VALORACIÓN!G20</f>
        <v>Zona de riesgo moderado</v>
      </c>
      <c r="I24" s="37" t="str">
        <f>VALORACIÓN!H20</f>
        <v>Los controles existentes son efectivos</v>
      </c>
      <c r="J24" s="37" t="str">
        <f>VALORACIÓN!I20</f>
        <v>1 - 20 Zona de Riesgo Moderado</v>
      </c>
      <c r="K24" s="37" t="str">
        <f>VALORACIÓN!J20</f>
        <v>Reducir y Compartir</v>
      </c>
      <c r="L24" s="38"/>
      <c r="M24" s="38" t="s">
        <v>198</v>
      </c>
      <c r="N24" s="35" t="s">
        <v>202</v>
      </c>
      <c r="O24" s="35"/>
    </row>
    <row r="25" spans="1:15" ht="39.75" customHeight="1">
      <c r="A25" s="99"/>
      <c r="B25" s="32"/>
      <c r="C25" s="35">
        <v>14</v>
      </c>
      <c r="D25" s="48" t="str">
        <f>VALORACIÓN!C21</f>
        <v>No cumplimiento de la elaboración de los documentos del movimiento de Almacén</v>
      </c>
      <c r="E25" s="35">
        <f>VALORACIÓN!D21</f>
        <v>1</v>
      </c>
      <c r="F25" s="35">
        <f>VALORACIÓN!E21</f>
        <v>10</v>
      </c>
      <c r="G25" s="35">
        <f>VALORACIÓN!F21</f>
        <v>10</v>
      </c>
      <c r="H25" s="37" t="str">
        <f>VALORACIÓN!G21</f>
        <v>Zona de riesgo tolerable</v>
      </c>
      <c r="I25" s="37" t="str">
        <f>VALORACIÓN!H21</f>
        <v>Los controles existentes son efectivos</v>
      </c>
      <c r="J25" s="37" t="str">
        <f>VALORACIÓN!I21</f>
        <v>1 - 20 Zona de Riesgo Moderado</v>
      </c>
      <c r="K25" s="37" t="str">
        <f>VALORACIÓN!J21</f>
        <v>Reducir y Compartir</v>
      </c>
      <c r="L25" s="38"/>
      <c r="M25" s="38" t="s">
        <v>198</v>
      </c>
      <c r="N25" s="35" t="s">
        <v>202</v>
      </c>
      <c r="O25" s="35"/>
    </row>
    <row r="26" spans="1:15" ht="50.25" customHeight="1">
      <c r="A26" s="99"/>
      <c r="B26" s="32"/>
      <c r="C26" s="35">
        <v>15</v>
      </c>
      <c r="D26" s="48" t="str">
        <f>VALORACIÓN!C22</f>
        <v>Suscripción de obligaciones con personas naturales o jurídicas que no corresponden a la Misión de la Institución</v>
      </c>
      <c r="E26" s="35">
        <f>VALORACIÓN!D22</f>
        <v>1</v>
      </c>
      <c r="F26" s="35">
        <f>VALORACIÓN!E22</f>
        <v>20</v>
      </c>
      <c r="G26" s="35">
        <f>VALORACIÓN!F22</f>
        <v>20</v>
      </c>
      <c r="H26" s="37" t="str">
        <f>VALORACIÓN!G22</f>
        <v>Zona de riesgo moderado</v>
      </c>
      <c r="I26" s="37" t="str">
        <f>VALORACIÓN!H22</f>
        <v>Los controles existentes son efectivos</v>
      </c>
      <c r="J26" s="37" t="str">
        <f>VALORACIÓN!I22</f>
        <v>1 - 20 Zona de Riesgo Moderado</v>
      </c>
      <c r="K26" s="37" t="str">
        <f>VALORACIÓN!J22</f>
        <v>Reducir y Compartir</v>
      </c>
      <c r="L26" s="29"/>
      <c r="M26" s="38" t="s">
        <v>198</v>
      </c>
      <c r="N26" s="35" t="s">
        <v>202</v>
      </c>
      <c r="O26" s="30"/>
    </row>
    <row r="27" spans="1:15" ht="39" customHeight="1">
      <c r="A27" s="99"/>
      <c r="B27" s="32"/>
      <c r="C27" s="35">
        <v>16</v>
      </c>
      <c r="D27" s="48" t="str">
        <f>VALORACIÓN!C23</f>
        <v>Amiguismo</v>
      </c>
      <c r="E27" s="35">
        <f>VALORACIÓN!D23</f>
        <v>1</v>
      </c>
      <c r="F27" s="35">
        <f>VALORACIÓN!E23</f>
        <v>20</v>
      </c>
      <c r="G27" s="35">
        <f>VALORACIÓN!F23</f>
        <v>20</v>
      </c>
      <c r="H27" s="37" t="str">
        <f>VALORACIÓN!G23</f>
        <v>Zona de riesgo moderado</v>
      </c>
      <c r="I27" s="37" t="str">
        <f>VALORACIÓN!H23</f>
        <v>Los controles existentes son efectivos</v>
      </c>
      <c r="J27" s="37" t="str">
        <f>VALORACIÓN!I23</f>
        <v>1 - 10 Zona de Riesgo Tolerable</v>
      </c>
      <c r="K27" s="37" t="str">
        <f>VALORACIÓN!J23</f>
        <v>Reducir y Compartir</v>
      </c>
      <c r="L27" s="29"/>
      <c r="M27" s="38" t="s">
        <v>198</v>
      </c>
      <c r="N27" s="35" t="s">
        <v>202</v>
      </c>
      <c r="O27" s="30"/>
    </row>
    <row r="28" spans="1:15" ht="50.25" customHeight="1">
      <c r="A28" s="99"/>
      <c r="B28" s="32"/>
      <c r="C28" s="35">
        <v>17</v>
      </c>
      <c r="D28" s="48" t="str">
        <f>VALORACIÓN!C24</f>
        <v>Registros contables que no concuerdan con el programa presupuestario de ingresos y rentas</v>
      </c>
      <c r="E28" s="35">
        <f>VALORACIÓN!D24</f>
        <v>1</v>
      </c>
      <c r="F28" s="35">
        <f>VALORACIÓN!E24</f>
        <v>5</v>
      </c>
      <c r="G28" s="35">
        <f>VALORACIÓN!F24</f>
        <v>5</v>
      </c>
      <c r="H28" s="37" t="str">
        <f>VALORACIÓN!G24</f>
        <v>Zona de riesgo aceptable</v>
      </c>
      <c r="I28" s="37" t="str">
        <f>VALORACIÓN!H24</f>
        <v>Los controles existentes son efectivos</v>
      </c>
      <c r="J28" s="37" t="str">
        <f>VALORACIÓN!I24</f>
        <v>1 - 20 Zona de Riesgo Moderado</v>
      </c>
      <c r="K28" s="37" t="str">
        <f>VALORACIÓN!J24</f>
        <v>Reducir y Compartir</v>
      </c>
      <c r="L28" s="29"/>
      <c r="M28" s="38" t="s">
        <v>198</v>
      </c>
      <c r="N28" s="35" t="s">
        <v>202</v>
      </c>
      <c r="O28" s="30"/>
    </row>
    <row r="29" spans="1:15" ht="96" customHeight="1">
      <c r="A29" s="99"/>
      <c r="B29" s="32"/>
      <c r="C29" s="35">
        <v>18</v>
      </c>
      <c r="D29" s="48" t="str">
        <f>VALORACIÓN!C25</f>
        <v>Desconocimiento del Plan de Desarrollo Municipal en lo relacionado con la política de recreación y deporte</v>
      </c>
      <c r="E29" s="35">
        <f>VALORACIÓN!D25</f>
        <v>1</v>
      </c>
      <c r="F29" s="35">
        <f>VALORACIÓN!E25</f>
        <v>10</v>
      </c>
      <c r="G29" s="35">
        <f>VALORACIÓN!F25</f>
        <v>20</v>
      </c>
      <c r="H29" s="37" t="str">
        <f>VALORACIÓN!G25</f>
        <v>Zona de riesgo moderado</v>
      </c>
      <c r="I29" s="37" t="str">
        <f>VALORACIÓN!H25</f>
        <v>Los controles existentes son efectivos</v>
      </c>
      <c r="J29" s="37" t="str">
        <f>VALORACIÓN!I25</f>
        <v>1 - 10 Zona de Riesgo Tolerable</v>
      </c>
      <c r="K29" s="37" t="str">
        <f>VALORACIÓN!J25</f>
        <v>Reducir y Compartir</v>
      </c>
      <c r="L29" s="29"/>
      <c r="M29" s="38" t="s">
        <v>198</v>
      </c>
      <c r="N29" s="35" t="s">
        <v>202</v>
      </c>
      <c r="O29" s="30"/>
    </row>
    <row r="30" spans="1:15" ht="61.5" customHeight="1">
      <c r="A30" s="99"/>
      <c r="B30" s="32"/>
      <c r="C30" s="35">
        <v>19</v>
      </c>
      <c r="D30" s="48" t="str">
        <f>VALORACIÓN!C26</f>
        <v>Influencia en las auditorias</v>
      </c>
      <c r="E30" s="35">
        <f>VALORACIÓN!D26</f>
        <v>1</v>
      </c>
      <c r="F30" s="35">
        <f>VALORACIÓN!E26</f>
        <v>10</v>
      </c>
      <c r="G30" s="35">
        <f>VALORACIÓN!F26</f>
        <v>10</v>
      </c>
      <c r="H30" s="37" t="str">
        <f>VALORACIÓN!G26</f>
        <v>Zona de riesgo tolerable</v>
      </c>
      <c r="I30" s="37" t="str">
        <f>VALORACIÓN!H26</f>
        <v>Los controles existentes  son efectivos</v>
      </c>
      <c r="J30" s="37" t="str">
        <f>VALORACIÓN!I26</f>
        <v>1 - 10 Zona de Riesgo Tolerable</v>
      </c>
      <c r="K30" s="37" t="str">
        <f>VALORACIÓN!J26</f>
        <v>Reducir y Compartir</v>
      </c>
      <c r="L30" s="37"/>
      <c r="M30" s="38" t="s">
        <v>198</v>
      </c>
      <c r="N30" s="35" t="s">
        <v>202</v>
      </c>
      <c r="O30" s="30"/>
    </row>
    <row r="31" spans="1:15" ht="72" customHeight="1">
      <c r="A31" s="99"/>
      <c r="B31" s="32"/>
      <c r="C31" s="35">
        <v>20</v>
      </c>
      <c r="D31" s="48" t="str">
        <f>VALORACIÓN!C27</f>
        <v>Inadecuado manejo de expedientes y  documentos</v>
      </c>
      <c r="E31" s="35">
        <f>VALORACIÓN!D27</f>
        <v>1</v>
      </c>
      <c r="F31" s="35">
        <f>VALORACIÓN!E27</f>
        <v>10</v>
      </c>
      <c r="G31" s="35">
        <f>VALORACIÓN!F27</f>
        <v>10</v>
      </c>
      <c r="H31" s="37" t="str">
        <f>VALORACIÓN!G27</f>
        <v>Zona de riesgo tolerable</v>
      </c>
      <c r="I31" s="37" t="str">
        <f>VALORACIÓN!H27</f>
        <v>Los controles existentes  son efectivos</v>
      </c>
      <c r="J31" s="37" t="str">
        <f>VALORACIÓN!I27</f>
        <v>1 - 20 Zona de Riesgo Moderado</v>
      </c>
      <c r="K31" s="37" t="str">
        <f>VALORACIÓN!J27</f>
        <v>Reducir y Compartir</v>
      </c>
      <c r="L31" s="37"/>
      <c r="M31" s="38" t="s">
        <v>198</v>
      </c>
      <c r="N31" s="35" t="s">
        <v>202</v>
      </c>
      <c r="O31" s="30"/>
    </row>
    <row r="32" spans="1:15" ht="51" customHeight="1">
      <c r="A32" s="99"/>
      <c r="B32" s="32"/>
      <c r="C32" s="35">
        <v>21</v>
      </c>
      <c r="D32" s="48" t="str">
        <f>VALORACIÓN!C28</f>
        <v>Desviación de Metas propuestas</v>
      </c>
      <c r="E32" s="35">
        <f>VALORACIÓN!D28</f>
        <v>1</v>
      </c>
      <c r="F32" s="35">
        <f>VALORACIÓN!E28</f>
        <v>20</v>
      </c>
      <c r="G32" s="35">
        <f>VALORACIÓN!F28</f>
        <v>20</v>
      </c>
      <c r="H32" s="37" t="str">
        <f>VALORACIÓN!G28</f>
        <v>Zona de riesgo moderado</v>
      </c>
      <c r="I32" s="37" t="str">
        <f>VALORACIÓN!H28</f>
        <v>Los controles existentes  son efectivos</v>
      </c>
      <c r="J32" s="37" t="str">
        <f>VALORACIÓN!I28</f>
        <v>1 - 20 Zona de Riesgo Moderado</v>
      </c>
      <c r="K32" s="37" t="str">
        <f>VALORACIÓN!J28</f>
        <v>Reducir y Compartir</v>
      </c>
      <c r="L32" s="37"/>
      <c r="M32" s="38" t="s">
        <v>198</v>
      </c>
      <c r="N32" s="35" t="s">
        <v>202</v>
      </c>
      <c r="O32" s="36"/>
    </row>
    <row r="33" spans="1:15" ht="72" customHeight="1">
      <c r="A33" s="99"/>
      <c r="B33" s="32"/>
      <c r="C33" s="35">
        <v>22</v>
      </c>
      <c r="D33" s="48" t="str">
        <f>VALORACIÓN!C29</f>
        <v>Uso indebido de información</v>
      </c>
      <c r="E33" s="35">
        <f>VALORACIÓN!D29</f>
        <v>1</v>
      </c>
      <c r="F33" s="35">
        <f>VALORACIÓN!E29</f>
        <v>20</v>
      </c>
      <c r="G33" s="35">
        <f>VALORACIÓN!F29</f>
        <v>20</v>
      </c>
      <c r="H33" s="37" t="str">
        <f>VALORACIÓN!G29</f>
        <v>Zona de riesgo moderado</v>
      </c>
      <c r="I33" s="37" t="str">
        <f>VALORACIÓN!H29</f>
        <v>Los controles existentes  son efectivos</v>
      </c>
      <c r="J33" s="37" t="str">
        <f>VALORACIÓN!I29</f>
        <v>1 - 20 Zona de Riesgo Moderado</v>
      </c>
      <c r="K33" s="37" t="str">
        <f>VALORACIÓN!J29</f>
        <v>Reducir y Compartir</v>
      </c>
      <c r="L33" s="37"/>
      <c r="M33" s="38" t="s">
        <v>198</v>
      </c>
      <c r="N33" s="35" t="s">
        <v>202</v>
      </c>
      <c r="O33" s="36"/>
    </row>
    <row r="34" spans="1:15" ht="75.75" customHeight="1">
      <c r="A34" s="99"/>
      <c r="B34" s="32"/>
      <c r="C34" s="35">
        <v>23</v>
      </c>
      <c r="D34" s="48" t="str">
        <f>VALORACIÓN!C30</f>
        <v>Desvió de Plan Operativo</v>
      </c>
      <c r="E34" s="35">
        <f>VALORACIÓN!D30</f>
        <v>1</v>
      </c>
      <c r="F34" s="35">
        <f>VALORACIÓN!E30</f>
        <v>20</v>
      </c>
      <c r="G34" s="35">
        <f>VALORACIÓN!F30</f>
        <v>20</v>
      </c>
      <c r="H34" s="37" t="str">
        <f>VALORACIÓN!G30</f>
        <v>Zona de riesgo moderado</v>
      </c>
      <c r="I34" s="37" t="str">
        <f>VALORACIÓN!H30</f>
        <v>Los controles existentes son efectivos</v>
      </c>
      <c r="J34" s="37" t="str">
        <f>VALORACIÓN!I30</f>
        <v>1 - 20 Zona de Riesgo Moderado</v>
      </c>
      <c r="K34" s="37" t="str">
        <f>VALORACIÓN!J30</f>
        <v>Reducir y Compartir</v>
      </c>
      <c r="L34" s="37"/>
      <c r="M34" s="38" t="s">
        <v>198</v>
      </c>
      <c r="N34" s="35" t="s">
        <v>202</v>
      </c>
      <c r="O34" s="35"/>
    </row>
    <row r="35" spans="1:15" ht="83.25" customHeight="1">
      <c r="A35" s="99"/>
      <c r="B35" s="32"/>
      <c r="C35" s="35">
        <v>24</v>
      </c>
      <c r="D35" s="48" t="str">
        <f>VALORACIÓN!C31</f>
        <v>Recursos tecnológicos inapropiados</v>
      </c>
      <c r="E35" s="35">
        <f>VALORACIÓN!D31</f>
        <v>1</v>
      </c>
      <c r="F35" s="35">
        <f>VALORACIÓN!E31</f>
        <v>20</v>
      </c>
      <c r="G35" s="35">
        <f>VALORACIÓN!F31</f>
        <v>20</v>
      </c>
      <c r="H35" s="37" t="str">
        <f>VALORACIÓN!G31</f>
        <v>Zona de riesgo moderado</v>
      </c>
      <c r="I35" s="37" t="str">
        <f>VALORACIÓN!H31</f>
        <v>Los controles existentes  son efectivos</v>
      </c>
      <c r="J35" s="37" t="str">
        <f>VALORACIÓN!I31</f>
        <v>1 - 20 Zona de Riesgo Moderado</v>
      </c>
      <c r="K35" s="37" t="str">
        <f>VALORACIÓN!J31</f>
        <v>Reducir y Compartir</v>
      </c>
      <c r="L35" s="37"/>
      <c r="M35" s="38" t="s">
        <v>198</v>
      </c>
      <c r="N35" s="35" t="s">
        <v>202</v>
      </c>
      <c r="O35" s="36"/>
    </row>
    <row r="36" spans="1:15" ht="67.5" customHeight="1">
      <c r="A36" s="99"/>
      <c r="B36" s="32"/>
      <c r="C36" s="35">
        <v>25</v>
      </c>
      <c r="D36" s="48" t="str">
        <f>VALORACIÓN!C32</f>
        <v>Falta de programación</v>
      </c>
      <c r="E36" s="35">
        <f>VALORACIÓN!D32</f>
        <v>1</v>
      </c>
      <c r="F36" s="35">
        <f>VALORACIÓN!E32</f>
        <v>10</v>
      </c>
      <c r="G36" s="35">
        <f>VALORACIÓN!F32</f>
        <v>10</v>
      </c>
      <c r="H36" s="37" t="str">
        <f>VALORACIÓN!G32</f>
        <v>Zona de riesgo tolerable</v>
      </c>
      <c r="I36" s="37" t="str">
        <f>VALORACIÓN!H32</f>
        <v>Los controles existentes son efectivos</v>
      </c>
      <c r="J36" s="37" t="str">
        <f>VALORACIÓN!I32</f>
        <v>1 - 10 Zona de Riesgo Tolerable</v>
      </c>
      <c r="K36" s="37" t="str">
        <f>VALORACIÓN!J32</f>
        <v>Reducir y Compartir</v>
      </c>
      <c r="L36" s="37"/>
      <c r="M36" s="38" t="s">
        <v>198</v>
      </c>
      <c r="N36" s="35" t="s">
        <v>202</v>
      </c>
      <c r="O36" s="36"/>
    </row>
    <row r="37" spans="1:15" ht="108.75" customHeight="1">
      <c r="A37" s="99"/>
      <c r="B37" s="32"/>
      <c r="C37" s="35">
        <v>26</v>
      </c>
      <c r="D37" s="37" t="str">
        <f>VALORACIÓN!C33</f>
        <v>Baja estructura informática</v>
      </c>
      <c r="E37" s="35">
        <f>VALORACIÓN!D33</f>
        <v>1</v>
      </c>
      <c r="F37" s="35">
        <f>VALORACIÓN!E33</f>
        <v>20</v>
      </c>
      <c r="G37" s="35">
        <f>VALORACIÓN!F33</f>
        <v>20</v>
      </c>
      <c r="H37" s="37" t="str">
        <f>VALORACIÓN!G33</f>
        <v>Zona de riesgo moderado</v>
      </c>
      <c r="I37" s="37" t="str">
        <f>VALORACIÓN!H33</f>
        <v>los controles existentes</v>
      </c>
      <c r="J37" s="37" t="str">
        <f>VALORACIÓN!I33</f>
        <v>1 - 20 Zona de Riesgo Moderado</v>
      </c>
      <c r="K37" s="37" t="str">
        <f>VALORACIÓN!J33</f>
        <v>Reducir y Compartir</v>
      </c>
      <c r="L37" s="37"/>
      <c r="M37" s="38" t="s">
        <v>198</v>
      </c>
      <c r="N37" s="35" t="s">
        <v>202</v>
      </c>
      <c r="O37" s="36"/>
    </row>
    <row r="38" spans="1:15" ht="92.25" customHeight="1">
      <c r="A38" s="99"/>
      <c r="B38" s="32"/>
      <c r="C38" s="35">
        <v>27</v>
      </c>
      <c r="D38" s="37" t="str">
        <f>VALORACIÓN!C34</f>
        <v>Sistemas de información</v>
      </c>
      <c r="E38" s="35">
        <f>VALORACIÓN!D34</f>
        <v>1</v>
      </c>
      <c r="F38" s="35">
        <f>VALORACIÓN!E34</f>
        <v>20</v>
      </c>
      <c r="G38" s="35">
        <f>VALORACIÓN!F34</f>
        <v>20</v>
      </c>
      <c r="H38" s="37" t="str">
        <f>VALORACIÓN!G34</f>
        <v>Zona de riesgo moderado</v>
      </c>
      <c r="I38" s="37" t="str">
        <f>VALORACIÓN!H34</f>
        <v>controles efectivos</v>
      </c>
      <c r="J38" s="37" t="str">
        <f>VALORACIÓN!I34</f>
        <v>1 - 20 Zona de Riesgo Moderado</v>
      </c>
      <c r="K38" s="37" t="str">
        <f>VALORACIÓN!J34</f>
        <v>Reducir y Compartir</v>
      </c>
      <c r="L38" s="37"/>
      <c r="M38" s="38" t="s">
        <v>198</v>
      </c>
      <c r="N38" s="35" t="s">
        <v>202</v>
      </c>
      <c r="O38" s="36"/>
    </row>
    <row r="39" spans="1:15" ht="73.5" customHeight="1">
      <c r="A39" s="99"/>
      <c r="B39" s="32"/>
      <c r="C39" s="35">
        <v>28</v>
      </c>
      <c r="D39" s="37" t="str">
        <f>VALORACIÓN!C35</f>
        <v>Red informática</v>
      </c>
      <c r="E39" s="35">
        <f>VALORACIÓN!D35</f>
        <v>1</v>
      </c>
      <c r="F39" s="35">
        <f>VALORACIÓN!E35</f>
        <v>5</v>
      </c>
      <c r="G39" s="35">
        <f>VALORACIÓN!F35</f>
        <v>5</v>
      </c>
      <c r="H39" s="37" t="str">
        <f>VALORACIÓN!G35</f>
        <v>Zona de riesgo aceptable</v>
      </c>
      <c r="I39" s="37" t="str">
        <f>VALORACIÓN!H35</f>
        <v>controles efectivos</v>
      </c>
      <c r="J39" s="37" t="str">
        <f>VALORACIÓN!I35</f>
        <v>1 - 5   Zona de Riesgo Aceptable</v>
      </c>
      <c r="K39" s="37" t="str">
        <f>VALORACIÓN!J35</f>
        <v>Asumir</v>
      </c>
      <c r="L39" s="37"/>
      <c r="M39" s="38" t="s">
        <v>198</v>
      </c>
      <c r="N39" s="35" t="s">
        <v>202</v>
      </c>
      <c r="O39" s="35"/>
    </row>
    <row r="40" spans="1:15" ht="105.75" customHeight="1">
      <c r="A40" s="99"/>
      <c r="B40" s="32"/>
      <c r="C40" s="35">
        <v>29</v>
      </c>
      <c r="D40" s="37" t="str">
        <f>VALORACIÓN!C36</f>
        <v>Seguridad en el manejo de la información</v>
      </c>
      <c r="E40" s="35">
        <f>VALORACIÓN!D36</f>
        <v>2</v>
      </c>
      <c r="F40" s="35">
        <f>VALORACIÓN!E36</f>
        <v>5</v>
      </c>
      <c r="G40" s="35">
        <f>VALORACIÓN!F36</f>
        <v>10</v>
      </c>
      <c r="H40" s="37" t="str">
        <f>VALORACIÓN!G36</f>
        <v>Zona de riesgo tolerable</v>
      </c>
      <c r="I40" s="37" t="str">
        <f>VALORACIÓN!H36</f>
        <v>control efectivo</v>
      </c>
      <c r="J40" s="37" t="str">
        <f>VALORACIÓN!I36</f>
        <v>2 - 5   Zona de Riesgo Tolerable</v>
      </c>
      <c r="K40" s="37" t="str">
        <f>VALORACIÓN!J36</f>
        <v>Asumir y Reducir</v>
      </c>
      <c r="L40" s="29"/>
      <c r="M40" s="38" t="s">
        <v>198</v>
      </c>
      <c r="N40" s="35" t="s">
        <v>202</v>
      </c>
      <c r="O40" s="30"/>
    </row>
    <row r="41" spans="1:15" ht="93" customHeight="1">
      <c r="A41" s="99"/>
      <c r="B41" s="32"/>
      <c r="C41" s="35">
        <v>30</v>
      </c>
      <c r="D41" s="37" t="str">
        <f>VALORACIÓN!C37</f>
        <v>Que los recursos para el deporte no inviertan adecuadamente y en los porcentajes exiidos para ello. Dando incumpliento a las metas propuestas en el plan de desarrollo.</v>
      </c>
      <c r="E41" s="35">
        <f>VALORACIÓN!D37</f>
        <v>1</v>
      </c>
      <c r="F41" s="35">
        <f>VALORACIÓN!E37</f>
        <v>10</v>
      </c>
      <c r="G41" s="35">
        <f>VALORACIÓN!F37</f>
        <v>10</v>
      </c>
      <c r="H41" s="37" t="str">
        <f>VALORACIÓN!G37</f>
        <v>Zona de riesgo tolerable</v>
      </c>
      <c r="I41" s="37" t="str">
        <f>VALORACIÓN!H37</f>
        <v>control efectivo</v>
      </c>
      <c r="J41" s="37" t="str">
        <f>VALORACIÓN!I37</f>
        <v>1 - 10 Zona de Riesgo Tolerable</v>
      </c>
      <c r="K41" s="37" t="str">
        <f>VALORACIÓN!J37</f>
        <v>Reducir y Compartir</v>
      </c>
      <c r="L41" s="29"/>
      <c r="M41" s="38" t="s">
        <v>198</v>
      </c>
      <c r="N41" s="35" t="s">
        <v>202</v>
      </c>
      <c r="O41" s="30"/>
    </row>
    <row r="42" spans="1:15" ht="103.5" customHeight="1">
      <c r="A42" s="99"/>
      <c r="B42" s="32"/>
      <c r="C42" s="35">
        <v>31</v>
      </c>
      <c r="D42" s="37" t="str">
        <f>VALORACIÓN!C38</f>
        <v>Actualizaciòn mapa de riesgos</v>
      </c>
      <c r="E42" s="35">
        <f>VALORACIÓN!D38</f>
        <v>1</v>
      </c>
      <c r="F42" s="35">
        <f>VALORACIÓN!E38</f>
        <v>5</v>
      </c>
      <c r="G42" s="35">
        <f>VALORACIÓN!F38</f>
        <v>5</v>
      </c>
      <c r="H42" s="37" t="str">
        <f>VALORACIÓN!G38</f>
        <v>Zona de riesgo aceptable</v>
      </c>
      <c r="I42" s="37" t="str">
        <f>VALORACIÓN!H38</f>
        <v>control efectivo</v>
      </c>
      <c r="J42" s="37" t="str">
        <f>VALORACIÓN!I38</f>
        <v>1 - 5   Zona de Riesgo Aceptable</v>
      </c>
      <c r="K42" s="37" t="str">
        <f>VALORACIÓN!J38</f>
        <v>Asumir</v>
      </c>
      <c r="L42" s="29"/>
      <c r="M42" s="40" t="s">
        <v>199</v>
      </c>
      <c r="N42" s="35" t="s">
        <v>202</v>
      </c>
      <c r="O42" s="30"/>
    </row>
    <row r="43" spans="1:15" ht="85.5" customHeight="1">
      <c r="A43" s="99"/>
      <c r="B43" s="32"/>
      <c r="C43" s="35">
        <v>32</v>
      </c>
      <c r="D43" s="37" t="str">
        <f>VALORACIÓN!C39</f>
        <v> Tramites innecesarios</v>
      </c>
      <c r="E43" s="35">
        <f>VALORACIÓN!D39</f>
        <v>2</v>
      </c>
      <c r="F43" s="35">
        <f>VALORACIÓN!E39</f>
        <v>20</v>
      </c>
      <c r="G43" s="35">
        <f>VALORACIÓN!F39</f>
        <v>40</v>
      </c>
      <c r="H43" s="37" t="str">
        <f>VALORACIÓN!G39</f>
        <v>Zona de riesgo importante</v>
      </c>
      <c r="I43" s="37" t="str">
        <f>VALORACIÓN!H39</f>
        <v>control efectivo</v>
      </c>
      <c r="J43" s="37" t="str">
        <f>VALORACIÓN!I39</f>
        <v>3 - 10 Zona de Riesgo Importante</v>
      </c>
      <c r="K43" s="37" t="str">
        <f>VALORACIÓN!J39</f>
        <v>Reducir, Evitar y Compartir</v>
      </c>
      <c r="L43" s="29"/>
      <c r="M43" s="40" t="s">
        <v>200</v>
      </c>
      <c r="N43" s="35" t="s">
        <v>202</v>
      </c>
      <c r="O43" s="36"/>
    </row>
    <row r="44" spans="1:15" ht="116.25" customHeight="1">
      <c r="A44" s="99"/>
      <c r="B44" s="32"/>
      <c r="C44" s="35">
        <v>33</v>
      </c>
      <c r="D44" s="37" t="str">
        <f>VALORACIÓN!C40</f>
        <v>Rendiciòn de informes en forma puntual</v>
      </c>
      <c r="E44" s="35">
        <f>VALORACIÓN!D40</f>
        <v>2</v>
      </c>
      <c r="F44" s="35">
        <f>VALORACIÓN!E40</f>
        <v>20</v>
      </c>
      <c r="G44" s="35">
        <f>VALORACIÓN!F40</f>
        <v>40</v>
      </c>
      <c r="H44" s="37" t="str">
        <f>VALORACIÓN!G40</f>
        <v>Zona de riesgo importante</v>
      </c>
      <c r="I44" s="37" t="str">
        <f>VALORACIÓN!H40</f>
        <v>control efectivo</v>
      </c>
      <c r="J44" s="37" t="str">
        <f>VALORACIÓN!I40</f>
        <v>3 - 10 Zona de Riesgo Importante</v>
      </c>
      <c r="K44" s="37" t="str">
        <f>VALORACIÓN!J40</f>
        <v>Reducir, Evitar y Compartir</v>
      </c>
      <c r="L44" s="29"/>
      <c r="M44" s="40" t="s">
        <v>200</v>
      </c>
      <c r="N44" s="35" t="s">
        <v>202</v>
      </c>
      <c r="O44" s="30"/>
    </row>
    <row r="45" spans="1:15" ht="120" customHeight="1">
      <c r="A45" s="99"/>
      <c r="B45" s="32"/>
      <c r="C45" s="35">
        <v>34</v>
      </c>
      <c r="D45" s="37" t="str">
        <f>VALORACIÓN!C41</f>
        <v>Imparcialidad en las evaluaciones</v>
      </c>
      <c r="E45" s="35">
        <f>VALORACIÓN!D41</f>
        <v>1</v>
      </c>
      <c r="F45" s="35">
        <f>VALORACIÓN!E41</f>
        <v>20</v>
      </c>
      <c r="G45" s="35">
        <f>VALORACIÓN!F41</f>
        <v>20</v>
      </c>
      <c r="H45" s="37" t="str">
        <f>VALORACIÓN!G41</f>
        <v>Zona de riesgo moderado</v>
      </c>
      <c r="I45" s="37" t="str">
        <f>VALORACIÓN!H41</f>
        <v>control efectivo</v>
      </c>
      <c r="J45" s="37" t="str">
        <f>VALORACIÓN!I41</f>
        <v>1 - 20 Zona de Riesgo Moderado</v>
      </c>
      <c r="K45" s="37" t="str">
        <f>VALORACIÓN!J41</f>
        <v>Reducir y Compartir</v>
      </c>
      <c r="L45" s="29"/>
      <c r="M45" s="40" t="s">
        <v>201</v>
      </c>
      <c r="N45" s="35" t="s">
        <v>202</v>
      </c>
      <c r="O45" s="36"/>
    </row>
    <row r="46" spans="1:15" ht="153.75" customHeight="1">
      <c r="A46" s="99"/>
      <c r="B46" s="32"/>
      <c r="C46" s="35"/>
      <c r="D46" s="37"/>
      <c r="E46" s="35"/>
      <c r="F46" s="35"/>
      <c r="G46" s="35"/>
      <c r="H46" s="37"/>
      <c r="I46" s="37"/>
      <c r="J46" s="37"/>
      <c r="K46" s="37"/>
      <c r="L46" s="29"/>
      <c r="M46" s="40"/>
      <c r="N46" s="30"/>
      <c r="O46" s="30"/>
    </row>
    <row r="47" spans="1:15" ht="104.25" customHeight="1">
      <c r="A47" s="99"/>
      <c r="B47" s="32"/>
      <c r="C47" s="35"/>
      <c r="D47" s="37"/>
      <c r="E47" s="35"/>
      <c r="F47" s="35"/>
      <c r="G47" s="35"/>
      <c r="H47" s="37"/>
      <c r="I47" s="37"/>
      <c r="J47" s="37"/>
      <c r="K47" s="37"/>
      <c r="L47" s="29"/>
      <c r="M47" s="40"/>
      <c r="N47" s="30"/>
      <c r="O47" s="30"/>
    </row>
    <row r="48" spans="1:15" ht="119.25" customHeight="1">
      <c r="A48" s="99"/>
      <c r="B48" s="32"/>
      <c r="C48" s="35"/>
      <c r="D48" s="37"/>
      <c r="E48" s="35"/>
      <c r="F48" s="35"/>
      <c r="G48" s="35"/>
      <c r="H48" s="37"/>
      <c r="I48" s="37"/>
      <c r="J48" s="37"/>
      <c r="K48" s="37"/>
      <c r="L48" s="29"/>
      <c r="M48" s="29"/>
      <c r="N48" s="30"/>
      <c r="O48" s="30"/>
    </row>
    <row r="49" spans="1:15" ht="105" customHeight="1">
      <c r="A49" s="99"/>
      <c r="B49" s="32"/>
      <c r="C49" s="35"/>
      <c r="D49" s="37"/>
      <c r="E49" s="35"/>
      <c r="F49" s="35"/>
      <c r="G49" s="35"/>
      <c r="H49" s="37"/>
      <c r="I49" s="37"/>
      <c r="J49" s="37"/>
      <c r="K49" s="37"/>
      <c r="L49" s="29"/>
      <c r="M49" s="29"/>
      <c r="N49" s="30"/>
      <c r="O49" s="35"/>
    </row>
    <row r="50" spans="1:15" ht="107.25" customHeight="1">
      <c r="A50" s="99"/>
      <c r="B50" s="32"/>
      <c r="C50" s="35"/>
      <c r="D50" s="37"/>
      <c r="E50" s="35"/>
      <c r="F50" s="35"/>
      <c r="G50" s="35"/>
      <c r="H50" s="37"/>
      <c r="I50" s="37"/>
      <c r="J50" s="37"/>
      <c r="K50" s="37"/>
      <c r="L50" s="29"/>
      <c r="M50" s="29"/>
      <c r="N50" s="30"/>
      <c r="O50" s="30"/>
    </row>
    <row r="51" spans="1:15" ht="91.5" customHeight="1">
      <c r="A51" s="99"/>
      <c r="B51" s="32"/>
      <c r="C51" s="35"/>
      <c r="D51" s="37"/>
      <c r="E51" s="35"/>
      <c r="F51" s="35"/>
      <c r="G51" s="35"/>
      <c r="H51" s="37"/>
      <c r="I51" s="37"/>
      <c r="J51" s="37"/>
      <c r="K51" s="37"/>
      <c r="L51" s="29"/>
      <c r="M51" s="45"/>
      <c r="N51" s="46"/>
      <c r="O51" s="43"/>
    </row>
    <row r="52" spans="1:15" ht="67.5" customHeight="1">
      <c r="A52" s="99"/>
      <c r="B52" s="32"/>
      <c r="C52" s="35"/>
      <c r="D52" s="37"/>
      <c r="E52" s="35"/>
      <c r="F52" s="35"/>
      <c r="G52" s="35"/>
      <c r="H52" s="37"/>
      <c r="I52" s="37"/>
      <c r="J52" s="37"/>
      <c r="K52" s="37"/>
      <c r="L52" s="43"/>
      <c r="M52" s="45"/>
      <c r="N52" s="46"/>
      <c r="O52" s="43"/>
    </row>
    <row r="53" spans="1:15" ht="78" customHeight="1">
      <c r="A53" s="99"/>
      <c r="B53" s="32"/>
      <c r="C53" s="35"/>
      <c r="D53" s="37"/>
      <c r="E53" s="35"/>
      <c r="F53" s="35"/>
      <c r="G53" s="35"/>
      <c r="H53" s="37"/>
      <c r="I53" s="37"/>
      <c r="J53" s="37"/>
      <c r="K53" s="37"/>
      <c r="L53" s="43"/>
      <c r="M53" s="45"/>
      <c r="N53" s="46"/>
      <c r="O53" s="43"/>
    </row>
    <row r="54" spans="1:15" ht="80.25" customHeight="1">
      <c r="A54" s="99"/>
      <c r="B54" s="32"/>
      <c r="C54" s="35"/>
      <c r="D54" s="37"/>
      <c r="E54" s="35"/>
      <c r="F54" s="35"/>
      <c r="G54" s="35"/>
      <c r="H54" s="37"/>
      <c r="I54" s="37"/>
      <c r="J54" s="37"/>
      <c r="K54" s="37"/>
      <c r="L54" s="29"/>
      <c r="M54" s="45"/>
      <c r="N54" s="46"/>
      <c r="O54" s="43"/>
    </row>
    <row r="55" spans="1:15" ht="78.75" customHeight="1">
      <c r="A55" s="99"/>
      <c r="B55" s="32"/>
      <c r="C55" s="35"/>
      <c r="D55" s="37"/>
      <c r="E55" s="35"/>
      <c r="F55" s="35"/>
      <c r="G55" s="35"/>
      <c r="H55" s="37"/>
      <c r="I55" s="37"/>
      <c r="J55" s="37"/>
      <c r="K55" s="37"/>
      <c r="L55" s="29"/>
      <c r="M55" s="45"/>
      <c r="N55" s="46"/>
      <c r="O55" s="43"/>
    </row>
    <row r="56" spans="1:15" ht="78.75" customHeight="1">
      <c r="A56" s="99"/>
      <c r="B56" s="32"/>
      <c r="C56" s="35"/>
      <c r="D56" s="37"/>
      <c r="E56" s="35"/>
      <c r="F56" s="35"/>
      <c r="G56" s="35"/>
      <c r="H56" s="37"/>
      <c r="I56" s="37"/>
      <c r="J56" s="37"/>
      <c r="K56" s="37"/>
      <c r="L56" s="29"/>
      <c r="M56" s="45"/>
      <c r="N56" s="46"/>
      <c r="O56" s="43"/>
    </row>
    <row r="57" spans="1:15" ht="78" customHeight="1">
      <c r="A57" s="99"/>
      <c r="B57" s="32"/>
      <c r="C57" s="35"/>
      <c r="D57" s="37"/>
      <c r="E57" s="35"/>
      <c r="F57" s="35"/>
      <c r="G57" s="35"/>
      <c r="H57" s="37"/>
      <c r="I57" s="37"/>
      <c r="J57" s="37"/>
      <c r="K57" s="37"/>
      <c r="L57" s="29"/>
      <c r="M57" s="45"/>
      <c r="N57" s="46"/>
      <c r="O57" s="43"/>
    </row>
    <row r="58" spans="1:15" ht="30" customHeight="1">
      <c r="A58" s="99"/>
      <c r="B58" s="32"/>
      <c r="C58" s="35"/>
      <c r="D58" s="37"/>
      <c r="E58" s="35"/>
      <c r="F58" s="35"/>
      <c r="G58" s="35"/>
      <c r="H58" s="37"/>
      <c r="I58" s="37"/>
      <c r="J58" s="37"/>
      <c r="K58" s="37"/>
      <c r="L58" s="38"/>
      <c r="M58" s="35"/>
      <c r="N58" s="35"/>
      <c r="O58" s="38"/>
    </row>
    <row r="59" spans="1:15" ht="24.75" customHeight="1">
      <c r="A59" s="99"/>
      <c r="B59" s="32"/>
      <c r="C59" s="35"/>
      <c r="D59" s="37"/>
      <c r="E59" s="35"/>
      <c r="F59" s="35"/>
      <c r="G59" s="35"/>
      <c r="H59" s="37"/>
      <c r="I59" s="37"/>
      <c r="J59" s="37"/>
      <c r="K59" s="37"/>
      <c r="L59" s="38"/>
      <c r="M59" s="35"/>
      <c r="N59" s="35"/>
      <c r="O59" s="38"/>
    </row>
    <row r="60" spans="1:15" ht="39" customHeight="1">
      <c r="A60" s="99"/>
      <c r="B60" s="32"/>
      <c r="C60" s="35"/>
      <c r="D60" s="37"/>
      <c r="E60" s="35"/>
      <c r="F60" s="35"/>
      <c r="G60" s="35"/>
      <c r="H60" s="37"/>
      <c r="I60" s="37"/>
      <c r="J60" s="37"/>
      <c r="K60" s="37"/>
      <c r="L60" s="38"/>
      <c r="M60" s="35"/>
      <c r="N60" s="35"/>
      <c r="O60" s="38"/>
    </row>
    <row r="61" spans="1:15" ht="49.5" customHeight="1">
      <c r="A61" s="99"/>
      <c r="B61" s="32"/>
      <c r="C61" s="35"/>
      <c r="D61" s="37"/>
      <c r="E61" s="35"/>
      <c r="F61" s="35"/>
      <c r="G61" s="35"/>
      <c r="H61" s="37"/>
      <c r="I61" s="37"/>
      <c r="J61" s="37"/>
      <c r="K61" s="37"/>
      <c r="L61" s="38"/>
      <c r="M61" s="35"/>
      <c r="N61" s="35"/>
      <c r="O61" s="38"/>
    </row>
    <row r="62" spans="1:15" ht="26.25" customHeight="1">
      <c r="A62" s="99"/>
      <c r="B62" s="32"/>
      <c r="C62" s="35"/>
      <c r="D62" s="37"/>
      <c r="E62" s="35"/>
      <c r="F62" s="35"/>
      <c r="G62" s="35"/>
      <c r="H62" s="37"/>
      <c r="I62" s="37"/>
      <c r="J62" s="37"/>
      <c r="K62" s="37"/>
      <c r="L62" s="38"/>
      <c r="M62" s="35"/>
      <c r="N62" s="35"/>
      <c r="O62" s="37"/>
    </row>
    <row r="63" spans="1:15" ht="48" customHeight="1">
      <c r="A63" s="99"/>
      <c r="B63" s="32"/>
      <c r="C63" s="35"/>
      <c r="D63" s="37"/>
      <c r="E63" s="35"/>
      <c r="F63" s="35"/>
      <c r="G63" s="35"/>
      <c r="H63" s="37"/>
      <c r="I63" s="37"/>
      <c r="J63" s="37"/>
      <c r="K63" s="37"/>
      <c r="L63" s="29"/>
      <c r="M63" s="29"/>
      <c r="N63" s="29"/>
      <c r="O63" s="29"/>
    </row>
    <row r="64" spans="1:15" ht="36" customHeight="1">
      <c r="A64" s="99"/>
      <c r="B64" s="32"/>
      <c r="C64" s="35"/>
      <c r="D64" s="37"/>
      <c r="E64" s="35"/>
      <c r="F64" s="35"/>
      <c r="G64" s="35"/>
      <c r="H64" s="37"/>
      <c r="I64" s="37"/>
      <c r="J64" s="37"/>
      <c r="K64" s="37"/>
      <c r="L64" s="29"/>
      <c r="M64" s="29"/>
      <c r="N64" s="29"/>
      <c r="O64" s="29"/>
    </row>
    <row r="65" spans="1:15" ht="78" customHeight="1">
      <c r="A65" s="99"/>
      <c r="B65" s="32"/>
      <c r="C65" s="35"/>
      <c r="D65" s="37"/>
      <c r="E65" s="35"/>
      <c r="F65" s="35"/>
      <c r="G65" s="35"/>
      <c r="H65" s="37"/>
      <c r="I65" s="37"/>
      <c r="J65" s="37"/>
      <c r="K65" s="37"/>
      <c r="L65" s="29"/>
      <c r="M65" s="43"/>
      <c r="N65" s="43"/>
      <c r="O65" s="29"/>
    </row>
    <row r="66" spans="1:15" ht="91.5" customHeight="1">
      <c r="A66" s="99"/>
      <c r="B66" s="32"/>
      <c r="C66" s="35"/>
      <c r="D66" s="37"/>
      <c r="E66" s="35"/>
      <c r="F66" s="35"/>
      <c r="G66" s="35"/>
      <c r="H66" s="37"/>
      <c r="I66" s="37"/>
      <c r="J66" s="37"/>
      <c r="K66" s="37"/>
      <c r="L66" s="29"/>
      <c r="M66" s="43"/>
      <c r="N66" s="43"/>
      <c r="O66" s="43"/>
    </row>
    <row r="67" spans="1:15" ht="48" customHeight="1">
      <c r="A67" s="99"/>
      <c r="B67" s="32"/>
      <c r="C67" s="35"/>
      <c r="D67" s="37"/>
      <c r="E67" s="35"/>
      <c r="F67" s="35"/>
      <c r="G67" s="35"/>
      <c r="H67" s="37"/>
      <c r="I67" s="37"/>
      <c r="J67" s="37"/>
      <c r="K67" s="37"/>
      <c r="L67" s="29"/>
      <c r="M67" s="43"/>
      <c r="N67" s="29"/>
      <c r="O67" s="43"/>
    </row>
    <row r="68" spans="1:15" ht="58.5" customHeight="1">
      <c r="A68" s="100"/>
      <c r="B68" s="32"/>
      <c r="C68" s="35"/>
      <c r="D68" s="37">
        <f>VALORACIÓN!C63</f>
        <v>0</v>
      </c>
      <c r="E68" s="35">
        <f>VALORACIÓN!D63</f>
        <v>0</v>
      </c>
      <c r="F68" s="35">
        <f>VALORACIÓN!E63</f>
        <v>0</v>
      </c>
      <c r="G68" s="35">
        <f>VALORACIÓN!F63</f>
        <v>0</v>
      </c>
      <c r="H68" s="37">
        <f>VALORACIÓN!G63</f>
        <v>0</v>
      </c>
      <c r="I68" s="37">
        <f>VALORACIÓN!H63</f>
        <v>0</v>
      </c>
      <c r="J68" s="37">
        <f>VALORACIÓN!I63</f>
        <v>0</v>
      </c>
      <c r="K68" s="37">
        <f>VALORACIÓN!J63</f>
        <v>0</v>
      </c>
      <c r="L68" s="29"/>
      <c r="M68" s="43"/>
      <c r="N68" s="29"/>
      <c r="O68" s="29"/>
    </row>
  </sheetData>
  <sheetProtection formatRows="0" insertRows="0"/>
  <protectedRanges>
    <protectedRange sqref="L12:O12 L13:L16 O13:O16 M13:M20 N13:N45" name="Rango1_1_1"/>
    <protectedRange sqref="L17:L20 O17:O20" name="Rango1_2"/>
    <protectedRange sqref="L21:M23 L24:L25 M24:M41 O21:O25" name="Rango1_3"/>
    <protectedRange sqref="L26:L29 O26:O31" name="Rango1_1"/>
    <protectedRange sqref="M42:M47 L30:L39 O43 O45 O49 O32:O39" name="Rango1_1_2"/>
    <protectedRange sqref="L48:O48 L40:L47 O40:O42 M49:M50 O44 N46:O47" name="Rango1_4"/>
    <protectedRange sqref="L51:O57 L49:L50 N50:O50 N49" name="Rango1_3_1"/>
    <protectedRange sqref="L58:O62" name="Rango1_2_1"/>
    <protectedRange sqref="L63:N68 O63:O65 O67:O68" name="Rango1_5"/>
    <protectedRange sqref="O66" name="Rango1"/>
  </protectedRanges>
  <mergeCells count="22">
    <mergeCell ref="A3:O3"/>
    <mergeCell ref="K10:K11"/>
    <mergeCell ref="J10:J11"/>
    <mergeCell ref="A10:A11"/>
    <mergeCell ref="D10:D11"/>
    <mergeCell ref="O7:O9"/>
    <mergeCell ref="A12:A68"/>
    <mergeCell ref="C10:C11"/>
    <mergeCell ref="B10:B11"/>
    <mergeCell ref="M10:M11"/>
    <mergeCell ref="N10:N11"/>
    <mergeCell ref="I10:I11"/>
    <mergeCell ref="A1:O1"/>
    <mergeCell ref="A4:O4"/>
    <mergeCell ref="A5:O5"/>
    <mergeCell ref="A6:O6"/>
    <mergeCell ref="O10:O11"/>
    <mergeCell ref="L10:L11"/>
    <mergeCell ref="E10:G10"/>
    <mergeCell ref="H10:H11"/>
    <mergeCell ref="D7:N9"/>
    <mergeCell ref="A7:C9"/>
  </mergeCells>
  <printOptions horizontalCentered="1" verticalCentered="1"/>
  <pageMargins left="0.3937007874015748" right="0.3937007874015748" top="0.3937007874015748" bottom="0.3937007874015748" header="0" footer="0"/>
  <pageSetup horizontalDpi="600" verticalDpi="600" orientation="portrait" scale="60" r:id="rId2"/>
  <drawing r:id="rId1"/>
</worksheet>
</file>

<file path=xl/worksheets/sheet5.xml><?xml version="1.0" encoding="utf-8"?>
<worksheet xmlns="http://schemas.openxmlformats.org/spreadsheetml/2006/main" xmlns:r="http://schemas.openxmlformats.org/officeDocument/2006/relationships">
  <dimension ref="I2:I28"/>
  <sheetViews>
    <sheetView zoomScalePageLayoutView="0" workbookViewId="0" topLeftCell="A1">
      <selection activeCell="A51" sqref="A51"/>
    </sheetView>
  </sheetViews>
  <sheetFormatPr defaultColWidth="11.421875" defaultRowHeight="12.75"/>
  <sheetData>
    <row r="2" ht="12.75">
      <c r="I2" s="1" t="s">
        <v>22</v>
      </c>
    </row>
    <row r="28" ht="12.75">
      <c r="I28" s="1" t="s">
        <v>44</v>
      </c>
    </row>
  </sheetData>
  <sheetProtection sheet="1" objects="1" scenarios="1"/>
  <hyperlinks>
    <hyperlink ref="I2" location="ANÁLISIS!A1" display="Volver a análisis"/>
    <hyperlink ref="I28" location="VALORACIÓN!A1" display="Volver a valoración"/>
  </hyperlinks>
  <printOptions horizontalCentered="1" verticalCentered="1"/>
  <pageMargins left="0.3937007874015748" right="0.3937007874015748" top="0.3937007874015748" bottom="0.3937007874015748" header="0" footer="0"/>
  <pageSetup horizontalDpi="600" verticalDpi="600" orientation="portrait" paperSize="11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SOLEDAD</cp:lastModifiedBy>
  <cp:lastPrinted>2011-09-15T18:02:45Z</cp:lastPrinted>
  <dcterms:created xsi:type="dcterms:W3CDTF">1996-11-27T10:00:04Z</dcterms:created>
  <dcterms:modified xsi:type="dcterms:W3CDTF">2015-02-05T16:14:32Z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